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23.4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E40" i="1"/>
  <c r="D39" i="1"/>
  <c r="F39" i="1" s="1"/>
  <c r="C39" i="1"/>
  <c r="E39" i="1" s="1"/>
  <c r="B39" i="1"/>
  <c r="F38" i="1"/>
  <c r="E38" i="1"/>
  <c r="F37" i="1"/>
  <c r="E37" i="1"/>
  <c r="F36" i="1"/>
  <c r="D36" i="1"/>
  <c r="C36" i="1"/>
  <c r="E36" i="1" s="1"/>
  <c r="B36" i="1"/>
  <c r="F35" i="1"/>
  <c r="E35" i="1"/>
  <c r="F34" i="1"/>
  <c r="E34" i="1"/>
  <c r="F33" i="1"/>
  <c r="E33" i="1"/>
  <c r="F32" i="1"/>
  <c r="E32" i="1"/>
  <c r="D32" i="1"/>
  <c r="C32" i="1"/>
  <c r="B32" i="1"/>
  <c r="F31" i="1"/>
  <c r="E31" i="1"/>
  <c r="F30" i="1"/>
  <c r="E30" i="1"/>
  <c r="F29" i="1"/>
  <c r="E29" i="1"/>
  <c r="F28" i="1"/>
  <c r="E28" i="1"/>
  <c r="F27" i="1"/>
  <c r="E27" i="1"/>
  <c r="D26" i="1"/>
  <c r="F26" i="1" s="1"/>
  <c r="C26" i="1"/>
  <c r="E26" i="1" s="1"/>
  <c r="B26" i="1"/>
  <c r="F25" i="1"/>
  <c r="E25" i="1"/>
  <c r="F24" i="1"/>
  <c r="E24" i="1"/>
  <c r="F23" i="1"/>
  <c r="E23" i="1"/>
  <c r="F22" i="1"/>
  <c r="E22" i="1"/>
  <c r="D21" i="1"/>
  <c r="F21" i="1" s="1"/>
  <c r="C21" i="1"/>
  <c r="E21" i="1" s="1"/>
  <c r="B21" i="1"/>
  <c r="F20" i="1"/>
  <c r="E20" i="1"/>
  <c r="F19" i="1"/>
  <c r="E19" i="1"/>
  <c r="F18" i="1"/>
  <c r="D18" i="1"/>
  <c r="C18" i="1"/>
  <c r="E18" i="1" s="1"/>
  <c r="B18" i="1"/>
  <c r="F17" i="1"/>
  <c r="E17" i="1"/>
  <c r="F16" i="1"/>
  <c r="E16" i="1"/>
  <c r="F15" i="1"/>
  <c r="E15" i="1"/>
  <c r="F14" i="1"/>
  <c r="E14" i="1"/>
  <c r="D14" i="1"/>
  <c r="C14" i="1"/>
  <c r="B14" i="1"/>
  <c r="F13" i="1"/>
  <c r="E13" i="1"/>
  <c r="F12" i="1"/>
  <c r="E12" i="1"/>
  <c r="F11" i="1"/>
  <c r="E11" i="1"/>
  <c r="E10" i="1"/>
  <c r="D10" i="1"/>
  <c r="D5" i="1" s="1"/>
  <c r="C10" i="1"/>
  <c r="B10" i="1"/>
  <c r="F9" i="1"/>
  <c r="E9" i="1"/>
  <c r="F8" i="1"/>
  <c r="E8" i="1"/>
  <c r="D8" i="1"/>
  <c r="C8" i="1"/>
  <c r="B8" i="1"/>
  <c r="F7" i="1"/>
  <c r="E7" i="1"/>
  <c r="F6" i="1"/>
  <c r="D6" i="1"/>
  <c r="C6" i="1"/>
  <c r="B6" i="1"/>
  <c r="E6" i="1" s="1"/>
  <c r="B5" i="1" l="1"/>
  <c r="F5" i="1" s="1"/>
  <c r="F10" i="1"/>
  <c r="C5" i="1"/>
  <c r="E5" i="1" l="1"/>
</calcChain>
</file>

<file path=xl/sharedStrings.xml><?xml version="1.0" encoding="utf-8"?>
<sst xmlns="http://schemas.openxmlformats.org/spreadsheetml/2006/main" count="52" uniqueCount="45">
  <si>
    <r>
      <t>TABLA 23.4: NÚMERO DE EMPRESAS Y TRABAJADORES COTIZANTES EN MUTUALES, SU PARTICIPACIÓN PROMEDIO POR EMPRESA Y SALARIOS PROMEDIO, SEGÚN SEXO, DOMINIO Y SUBDOMINIO CULTURAL. 2019</t>
    </r>
    <r>
      <rPr>
        <b/>
        <vertAlign val="superscript"/>
        <sz val="8"/>
        <rFont val="Verdana"/>
        <family val="2"/>
      </rPr>
      <t>/1</t>
    </r>
  </si>
  <si>
    <t>DOMINIO Y SUBDOMINIO CULTURAL</t>
  </si>
  <si>
    <r>
      <t xml:space="preserve">Empresas </t>
    </r>
    <r>
      <rPr>
        <b/>
        <vertAlign val="superscript"/>
        <sz val="8"/>
        <rFont val="Verdana"/>
        <family val="2"/>
      </rPr>
      <t>/2/3</t>
    </r>
  </si>
  <si>
    <r>
      <t xml:space="preserve">Trabajadores Hombres </t>
    </r>
    <r>
      <rPr>
        <b/>
        <vertAlign val="superscript"/>
        <sz val="8"/>
        <rFont val="Verdana"/>
        <family val="2"/>
      </rPr>
      <t>/4 /5</t>
    </r>
  </si>
  <si>
    <r>
      <t xml:space="preserve">Trabajadoras Mujeres </t>
    </r>
    <r>
      <rPr>
        <b/>
        <vertAlign val="superscript"/>
        <sz val="8"/>
        <rFont val="Verdana"/>
        <family val="2"/>
      </rPr>
      <t>/4 /5</t>
    </r>
  </si>
  <si>
    <t>Hombres Promedio por Empresa</t>
  </si>
  <si>
    <t>Mujeres Promedio por Empresa</t>
  </si>
  <si>
    <r>
      <t>Salario Promedio Hombres (Pesos Corrientes 2019)</t>
    </r>
    <r>
      <rPr>
        <b/>
        <vertAlign val="superscript"/>
        <sz val="8"/>
        <rFont val="Verdana"/>
        <family val="2"/>
      </rPr>
      <t>/6</t>
    </r>
  </si>
  <si>
    <r>
      <t>Salario Promedio Mujeres (Precios Corrientes 2019)</t>
    </r>
    <r>
      <rPr>
        <b/>
        <vertAlign val="superscript"/>
        <sz val="8"/>
        <rFont val="Verdana"/>
        <family val="2"/>
      </rPr>
      <t>/6</t>
    </r>
  </si>
  <si>
    <t xml:space="preserve">TOTAL </t>
  </si>
  <si>
    <t>Patrimonio</t>
  </si>
  <si>
    <t>Artesanías</t>
  </si>
  <si>
    <t>Artes Visuales</t>
  </si>
  <si>
    <t>Fabricación Insumos</t>
  </si>
  <si>
    <t>Fotografía</t>
  </si>
  <si>
    <t>Artes Escénicas</t>
  </si>
  <si>
    <t>Circo</t>
  </si>
  <si>
    <t>Danza</t>
  </si>
  <si>
    <t>Teatro</t>
  </si>
  <si>
    <t>Artes Musicales</t>
  </si>
  <si>
    <t>Música</t>
  </si>
  <si>
    <t>Artes Literarias, libros y prensa</t>
  </si>
  <si>
    <t>Editorial Libros</t>
  </si>
  <si>
    <t>Editorial Otros</t>
  </si>
  <si>
    <t>Editorial Periódicos</t>
  </si>
  <si>
    <t>Medios Audiovisuales e Interactivos</t>
  </si>
  <si>
    <t>Audiovisual</t>
  </si>
  <si>
    <t>Medios Informáticos</t>
  </si>
  <si>
    <t>Radio</t>
  </si>
  <si>
    <t>Televisión</t>
  </si>
  <si>
    <t>Arquitectura, Diseño y Servicios Creativos</t>
  </si>
  <si>
    <t>Arquitectura</t>
  </si>
  <si>
    <t>Diseño</t>
  </si>
  <si>
    <t>Publicidad</t>
  </si>
  <si>
    <t>Educación Cultural</t>
  </si>
  <si>
    <t>Educación Extra escolar</t>
  </si>
  <si>
    <t>Educación Superior</t>
  </si>
  <si>
    <t>Transversales</t>
  </si>
  <si>
    <r>
      <rPr>
        <b/>
        <sz val="8"/>
        <color theme="1"/>
        <rFont val="Verdana"/>
        <family val="2"/>
      </rPr>
      <t>1</t>
    </r>
    <r>
      <rPr>
        <sz val="8"/>
        <color theme="1"/>
        <rFont val="Verdana"/>
        <family val="2"/>
      </rPr>
      <t xml:space="preserve"> A contar del 2019, se incorporan al registro del ISL las/os trabajadores independientes que emiten boletas de honorarios, en atención a lo establecido en la Ley N°21.133, que modificó las normas para la incorporación de las/os trabajadores independientes a los regímenes de protección social entre otras, aquellas referidas al Seguro de la Ley N°16.744.</t>
    </r>
  </si>
  <si>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Para la construcción del dato del sector creativo, no se contó con un número identificador que permitiera identificar una empresa entre las diferentes fuentes (Mutuales y ISL), lo que deriva en que un número no dentificado de empresas esta duplicado en el recuento.</t>
    </r>
  </si>
  <si>
    <r>
      <rPr>
        <b/>
        <sz val="8"/>
        <rFont val="Verdana"/>
        <family val="2"/>
      </rPr>
      <t>3</t>
    </r>
    <r>
      <rPr>
        <sz val="8"/>
        <rFont val="Verdana"/>
        <family val="2"/>
      </rPr>
      <t xml:space="preserve"> El número total de empresas fue obtenido a partir del número de empresas y empleados hombres y mujeres  inscritas e inscritos en alguna de las mutuales de seguridad y que cumplen con pertenecer a alguno de los 65 códigos de actividad (CIIU v2 2007) seleccionados por el Ministerio de </t>
    </r>
    <r>
      <rPr>
        <sz val="8"/>
        <color rgb="FFFF0000"/>
        <rFont val="Verdana"/>
        <family val="2"/>
      </rPr>
      <t>l</t>
    </r>
    <r>
      <rPr>
        <sz val="8"/>
        <rFont val="Verdana"/>
        <family val="2"/>
      </rPr>
      <t xml:space="preserve">as Culturas, las Artes y el Patrimonio  como creativos o culturales. </t>
    </r>
  </si>
  <si>
    <r>
      <rPr>
        <b/>
        <sz val="8"/>
        <rFont val="Verdana"/>
        <family val="2"/>
      </rPr>
      <t>4</t>
    </r>
    <r>
      <rPr>
        <sz val="8"/>
        <rFont val="Verdana"/>
        <family val="2"/>
      </rPr>
      <t xml:space="preserve"> El método empleado para obtener el número total de trabajadores hombres y mujeres por dominio y subdominio, ha sido el siguiente: calculando el promedio de trabajadores anuales hombres y mujeres por empresa (suma de trabajadores hombre en el año dividido por 12 y suma de trabajadoras mujeres en el año dividido por 12) y luego sumando el promedio de trabajadores hombres por empresa en Dominio y Subdominio, lo mismo para las mujeres. </t>
    </r>
  </si>
  <si>
    <r>
      <rPr>
        <b/>
        <sz val="8"/>
        <rFont val="Verdana"/>
        <family val="2"/>
      </rPr>
      <t>5</t>
    </r>
    <r>
      <rPr>
        <sz val="8"/>
        <rFont val="Verdana"/>
        <family val="2"/>
      </rPr>
      <t xml:space="preserve"> Se debe considerar que las empresas  pueden entregar el dato de empleados sin diferenciar por sexo. En el año 2019, no hubo registros con sexo no informado.</t>
    </r>
  </si>
  <si>
    <r>
      <rPr>
        <b/>
        <sz val="8"/>
        <rFont val="Verdana"/>
        <family val="2"/>
      </rPr>
      <t>6</t>
    </r>
    <r>
      <rPr>
        <sz val="8"/>
        <rFont val="Verdana"/>
        <family val="2"/>
      </rPr>
      <t xml:space="preserve"> El método utilizado para obtener las remuneraciones promedio para hombres y mujeres ha sido calcular el promedio las remuneraciones para cada dominio y subdominio, ponderado por la cantidad de trabajadores de cada mes. Lo que matemáticamente corresponde al cociente de, la sumatoria de los productos entre la remuneración promedio ponderada mensual y la masa laboral promedio mensual por empresa, y la sumatoria de la masa laboral promedio mensual por empresa, que solo contempla a las masas laborales de los meses que presentan remuneraciones para no subestimar este indicador. Este último punto es una mejora metodológica implementada a partir del año 2019.</t>
    </r>
  </si>
  <si>
    <r>
      <t xml:space="preserve">Fuente: Datos de empleo cultural elaborados por el Ministerio de </t>
    </r>
    <r>
      <rPr>
        <sz val="8"/>
        <color rgb="FFFF0000"/>
        <rFont val="Verdana"/>
        <family val="2"/>
      </rPr>
      <t>l</t>
    </r>
    <r>
      <rPr>
        <sz val="8"/>
        <rFont val="Verdana"/>
        <family val="2"/>
      </rPr>
      <t>as Culturas, las Artes y el Patrimonio, a partir de datos ofrecidos por la Asociación Chilena de Seguridad (ACHS), el Instituto de Seguridad del Trabajo (IST), la Mutual de Seguridad de la Cámara Chilena de la Construcción (CCHC) y el Instituto de Seguridad Laboral (ISL).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</si>
</sst>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??_-;_-@_-"/>
    <numFmt numFmtId="165" formatCode="_-* #,##0.00_-;\-* #,##0.00_-;_-* &quot;-&quot;??_-;_-@_-"/>
    <numFmt numFmtId="166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8"/>
      <color rgb="FFFF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</cellStyleXfs>
  <cellXfs count="22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/>
    <xf numFmtId="0" fontId="2" fillId="0" borderId="0" xfId="1" applyFont="1" applyAlignment="1">
      <alignment horizontal="left" wrapText="1"/>
    </xf>
    <xf numFmtId="0" fontId="4" fillId="0" borderId="0" xfId="1" applyFont="1"/>
    <xf numFmtId="0" fontId="2" fillId="2" borderId="1" xfId="1" applyFont="1" applyFill="1" applyBorder="1" applyAlignment="1">
      <alignment horizontal="centerContinuous" vertical="center"/>
    </xf>
    <xf numFmtId="0" fontId="2" fillId="2" borderId="1" xfId="1" applyFont="1" applyFill="1" applyBorder="1" applyAlignment="1">
      <alignment horizontal="centerContinuous" vertical="center" wrapText="1"/>
    </xf>
    <xf numFmtId="164" fontId="5" fillId="0" borderId="0" xfId="1" applyNumberFormat="1" applyFont="1" applyAlignment="1">
      <alignment horizontal="center"/>
    </xf>
    <xf numFmtId="164" fontId="2" fillId="0" borderId="0" xfId="2" applyNumberFormat="1" applyFont="1" applyFill="1" applyBorder="1" applyAlignment="1">
      <alignment horizontal="center"/>
    </xf>
    <xf numFmtId="166" fontId="2" fillId="0" borderId="0" xfId="1" applyNumberFormat="1" applyFont="1" applyAlignment="1">
      <alignment horizontal="right"/>
    </xf>
    <xf numFmtId="166" fontId="4" fillId="0" borderId="0" xfId="1" applyNumberFormat="1" applyFont="1"/>
    <xf numFmtId="3" fontId="2" fillId="0" borderId="0" xfId="1" applyNumberFormat="1" applyFont="1" applyAlignment="1">
      <alignment horizontal="left"/>
    </xf>
    <xf numFmtId="3" fontId="4" fillId="0" borderId="0" xfId="1" applyNumberFormat="1" applyFont="1" applyAlignment="1">
      <alignment horizontal="left" indent="1"/>
    </xf>
    <xf numFmtId="164" fontId="6" fillId="0" borderId="0" xfId="1" applyNumberFormat="1" applyFont="1" applyAlignment="1">
      <alignment horizontal="center"/>
    </xf>
    <xf numFmtId="164" fontId="4" fillId="0" borderId="0" xfId="2" applyNumberFormat="1" applyFont="1" applyFill="1" applyBorder="1" applyAlignment="1">
      <alignment horizontal="center"/>
    </xf>
    <xf numFmtId="166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center"/>
    </xf>
    <xf numFmtId="3" fontId="2" fillId="0" borderId="0" xfId="1" applyNumberFormat="1" applyFont="1" applyAlignment="1">
      <alignment horizontal="left" wrapText="1"/>
    </xf>
    <xf numFmtId="0" fontId="6" fillId="0" borderId="0" xfId="3" applyFont="1" applyAlignment="1">
      <alignment vertical="top"/>
    </xf>
    <xf numFmtId="0" fontId="4" fillId="0" borderId="0" xfId="1" applyFont="1" applyAlignment="1">
      <alignment vertical="top"/>
    </xf>
    <xf numFmtId="164" fontId="4" fillId="0" borderId="0" xfId="1" applyNumberFormat="1" applyFont="1"/>
    <xf numFmtId="0" fontId="4" fillId="0" borderId="0" xfId="1" applyFont="1" applyAlignment="1">
      <alignment horizontal="left" vertical="top" wrapText="1"/>
    </xf>
  </cellXfs>
  <cellStyles count="4">
    <cellStyle name="Millares 5 2" xfId="2"/>
    <cellStyle name="Normal" xfId="0" builtinId="0"/>
    <cellStyle name="Normal 14" xfId="1"/>
    <cellStyle name="Normal 3 9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8"/>
  <dimension ref="A2:AE48"/>
  <sheetViews>
    <sheetView tabSelected="1" zoomScaleNormal="100" workbookViewId="0"/>
  </sheetViews>
  <sheetFormatPr baseColWidth="10" defaultColWidth="11.42578125" defaultRowHeight="11.25" customHeight="1" x14ac:dyDescent="0.15"/>
  <cols>
    <col min="1" max="1" width="46.140625" style="4" customWidth="1"/>
    <col min="2" max="6" width="14.28515625" style="4" customWidth="1"/>
    <col min="7" max="8" width="18.5703125" style="4" customWidth="1"/>
    <col min="9" max="25" width="11.42578125" style="4"/>
    <col min="26" max="26" width="32.7109375" style="4" bestFit="1" customWidth="1"/>
    <col min="27" max="27" width="31.85546875" style="4" bestFit="1" customWidth="1"/>
    <col min="28" max="16384" width="11.42578125" style="4"/>
  </cols>
  <sheetData>
    <row r="2" spans="1:31" ht="15" customHeight="1" x14ac:dyDescent="0.15">
      <c r="A2" s="1" t="s">
        <v>0</v>
      </c>
      <c r="B2" s="2"/>
      <c r="C2" s="2"/>
      <c r="D2" s="2"/>
      <c r="E2" s="2"/>
      <c r="F2" s="2"/>
      <c r="G2" s="2"/>
      <c r="H2" s="2"/>
      <c r="I2" s="3"/>
    </row>
    <row r="4" spans="1:31" ht="45" customHeight="1" x14ac:dyDescent="0.15">
      <c r="A4" s="5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</row>
    <row r="5" spans="1:31" ht="11.25" customHeight="1" x14ac:dyDescent="0.15">
      <c r="A5" s="2" t="s">
        <v>9</v>
      </c>
      <c r="B5" s="7">
        <f>+SUM(B6,,B8,B10,B14,B18,B21,B26,B32,B36,B39)</f>
        <v>62886</v>
      </c>
      <c r="C5" s="8">
        <f>+SUM(C6,C8,C10,C14,C18,C21,C26,C32,C36,C39)</f>
        <v>96666.210766666642</v>
      </c>
      <c r="D5" s="8">
        <f>+SUM(D6,D8,D10,D14,D18,D21,D26,D32,D36,D39)</f>
        <v>61104.580666666618</v>
      </c>
      <c r="E5" s="9">
        <f t="shared" ref="E5:E40" si="0">+C5/B5</f>
        <v>1.5371658360631404</v>
      </c>
      <c r="F5" s="9">
        <f t="shared" ref="F5:F40" si="1">+D5/B5</f>
        <v>0.97167224289454912</v>
      </c>
      <c r="G5" s="8">
        <v>899756.32704333111</v>
      </c>
      <c r="H5" s="8">
        <v>752424.24375529611</v>
      </c>
      <c r="I5" s="10"/>
    </row>
    <row r="6" spans="1:31" s="2" customFormat="1" ht="11.25" customHeight="1" x14ac:dyDescent="0.15">
      <c r="A6" s="11" t="s">
        <v>10</v>
      </c>
      <c r="B6" s="7">
        <f>SUM(B7)</f>
        <v>134</v>
      </c>
      <c r="C6" s="8">
        <f>SUM(C7)</f>
        <v>1362.25</v>
      </c>
      <c r="D6" s="8">
        <f>SUM(D7)</f>
        <v>833.75</v>
      </c>
      <c r="E6" s="9">
        <f>+C6/B6</f>
        <v>10.166044776119403</v>
      </c>
      <c r="F6" s="9">
        <f>+D6/B6</f>
        <v>6.2220149253731343</v>
      </c>
      <c r="G6" s="8">
        <v>573147.92925002007</v>
      </c>
      <c r="H6" s="8">
        <v>672798.62248392252</v>
      </c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1.25" customHeight="1" x14ac:dyDescent="0.15">
      <c r="A7" s="12" t="s">
        <v>10</v>
      </c>
      <c r="B7" s="13">
        <v>134</v>
      </c>
      <c r="C7" s="14">
        <v>1362.25</v>
      </c>
      <c r="D7" s="14">
        <v>833.75</v>
      </c>
      <c r="E7" s="15">
        <f t="shared" si="0"/>
        <v>10.166044776119403</v>
      </c>
      <c r="F7" s="15">
        <f t="shared" si="1"/>
        <v>6.2220149253731343</v>
      </c>
      <c r="G7" s="16">
        <v>573147.92925002007</v>
      </c>
      <c r="H7" s="16">
        <v>672798.62248392252</v>
      </c>
    </row>
    <row r="8" spans="1:31" s="2" customFormat="1" ht="11.25" customHeight="1" x14ac:dyDescent="0.15">
      <c r="A8" s="11" t="s">
        <v>11</v>
      </c>
      <c r="B8" s="7">
        <f>SUM(B9)</f>
        <v>996</v>
      </c>
      <c r="C8" s="8">
        <f>SUM(C9)</f>
        <v>805.24999999999966</v>
      </c>
      <c r="D8" s="8">
        <f>SUM(D9)</f>
        <v>1226.6666666666663</v>
      </c>
      <c r="E8" s="9">
        <f>C8/B8</f>
        <v>0.8084839357429715</v>
      </c>
      <c r="F8" s="9">
        <f t="shared" ref="F8" si="2">SUM(F9)</f>
        <v>1.231593038821954</v>
      </c>
      <c r="G8" s="8">
        <v>481340.3423973227</v>
      </c>
      <c r="H8" s="8">
        <v>467039.39049719379</v>
      </c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1.25" customHeight="1" x14ac:dyDescent="0.15">
      <c r="A9" s="12" t="s">
        <v>11</v>
      </c>
      <c r="B9" s="13">
        <v>996</v>
      </c>
      <c r="C9" s="14">
        <v>805.24999999999966</v>
      </c>
      <c r="D9" s="14">
        <v>1226.6666666666663</v>
      </c>
      <c r="E9" s="15">
        <f t="shared" si="0"/>
        <v>0.8084839357429715</v>
      </c>
      <c r="F9" s="15">
        <f t="shared" si="1"/>
        <v>1.231593038821954</v>
      </c>
      <c r="G9" s="14">
        <v>481340.3423973227</v>
      </c>
      <c r="H9" s="14">
        <v>467039.39049719379</v>
      </c>
    </row>
    <row r="10" spans="1:31" s="2" customFormat="1" ht="11.25" customHeight="1" x14ac:dyDescent="0.15">
      <c r="A10" s="11" t="s">
        <v>12</v>
      </c>
      <c r="B10" s="7">
        <f>SUM(B11:B13)</f>
        <v>16564</v>
      </c>
      <c r="C10" s="8">
        <f>SUM(C11:C13)</f>
        <v>7437.1666666666661</v>
      </c>
      <c r="D10" s="8">
        <f>SUM(D11:D13)</f>
        <v>6016.0833333333321</v>
      </c>
      <c r="E10" s="9">
        <f>+C10/B10</f>
        <v>0.44899581421556783</v>
      </c>
      <c r="F10" s="9">
        <f>+D10/B10</f>
        <v>0.36320232633019395</v>
      </c>
      <c r="G10" s="8">
        <v>627353.90733835381</v>
      </c>
      <c r="H10" s="8">
        <v>550376.2875252536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11.25" customHeight="1" x14ac:dyDescent="0.15">
      <c r="A11" s="12" t="s">
        <v>12</v>
      </c>
      <c r="B11" s="13">
        <v>14505</v>
      </c>
      <c r="C11" s="14">
        <v>5031.4166666666652</v>
      </c>
      <c r="D11" s="14">
        <v>3101.7499999999991</v>
      </c>
      <c r="E11" s="15">
        <f t="shared" si="0"/>
        <v>0.34687464092841541</v>
      </c>
      <c r="F11" s="15">
        <f t="shared" si="1"/>
        <v>0.21384005515339533</v>
      </c>
      <c r="G11" s="14">
        <v>606221.87684099888</v>
      </c>
      <c r="H11" s="14">
        <v>537777.54361980152</v>
      </c>
    </row>
    <row r="12" spans="1:31" ht="11.25" customHeight="1" x14ac:dyDescent="0.15">
      <c r="A12" s="12" t="s">
        <v>13</v>
      </c>
      <c r="B12" s="13">
        <v>26</v>
      </c>
      <c r="C12" s="14">
        <v>502.58333333333326</v>
      </c>
      <c r="D12" s="14">
        <v>978.83333333333337</v>
      </c>
      <c r="E12" s="15">
        <f t="shared" si="0"/>
        <v>19.330128205128201</v>
      </c>
      <c r="F12" s="15">
        <f t="shared" si="1"/>
        <v>37.647435897435898</v>
      </c>
      <c r="G12" s="14">
        <v>848215.09187429503</v>
      </c>
      <c r="H12" s="14">
        <v>661368.69402361661</v>
      </c>
    </row>
    <row r="13" spans="1:31" ht="11.25" customHeight="1" x14ac:dyDescent="0.15">
      <c r="A13" s="12" t="s">
        <v>14</v>
      </c>
      <c r="B13" s="13">
        <v>2033</v>
      </c>
      <c r="C13" s="14">
        <v>1903.1666666666677</v>
      </c>
      <c r="D13" s="14">
        <v>1935.4999999999995</v>
      </c>
      <c r="E13" s="15">
        <f t="shared" si="0"/>
        <v>0.93613707165109084</v>
      </c>
      <c r="F13" s="15">
        <f t="shared" si="1"/>
        <v>0.95204131824889304</v>
      </c>
      <c r="G13" s="14">
        <v>624724.63311126584</v>
      </c>
      <c r="H13" s="14">
        <v>514008.7248327632</v>
      </c>
    </row>
    <row r="14" spans="1:31" s="2" customFormat="1" ht="11.25" customHeight="1" x14ac:dyDescent="0.15">
      <c r="A14" s="11" t="s">
        <v>15</v>
      </c>
      <c r="B14" s="7">
        <f>SUM(B15:B17)</f>
        <v>684</v>
      </c>
      <c r="C14" s="8">
        <f>SUM(C15:C17)</f>
        <v>1426.2500000000007</v>
      </c>
      <c r="D14" s="8">
        <f>SUM(D15:D17)</f>
        <v>761.66666666666652</v>
      </c>
      <c r="E14" s="9">
        <f>+C14/B14</f>
        <v>2.0851608187134514</v>
      </c>
      <c r="F14" s="9">
        <f>+D14/B14</f>
        <v>1.1135477582846001</v>
      </c>
      <c r="G14" s="8">
        <v>1073207.5390398696</v>
      </c>
      <c r="H14" s="8">
        <v>915474.43114965351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11.25" customHeight="1" x14ac:dyDescent="0.15">
      <c r="A15" s="12" t="s">
        <v>16</v>
      </c>
      <c r="B15" s="13">
        <v>17</v>
      </c>
      <c r="C15" s="14">
        <v>103.99999999999999</v>
      </c>
      <c r="D15" s="14">
        <v>49.833333333333329</v>
      </c>
      <c r="E15" s="15">
        <f t="shared" si="0"/>
        <v>6.117647058823529</v>
      </c>
      <c r="F15" s="15">
        <f t="shared" si="1"/>
        <v>2.9313725490196076</v>
      </c>
      <c r="G15" s="14">
        <v>416962.32692508015</v>
      </c>
      <c r="H15" s="14">
        <v>375038.59655275865</v>
      </c>
    </row>
    <row r="16" spans="1:31" ht="11.25" customHeight="1" x14ac:dyDescent="0.15">
      <c r="A16" s="12" t="s">
        <v>17</v>
      </c>
      <c r="B16" s="13">
        <v>547</v>
      </c>
      <c r="C16" s="14">
        <v>112.5</v>
      </c>
      <c r="D16" s="14">
        <v>174.58333333333334</v>
      </c>
      <c r="E16" s="15">
        <f t="shared" si="0"/>
        <v>0.20566727605118831</v>
      </c>
      <c r="F16" s="15">
        <f t="shared" si="1"/>
        <v>0.3191651432053626</v>
      </c>
      <c r="G16" s="14">
        <v>371311.44773906603</v>
      </c>
      <c r="H16" s="14">
        <v>352933.91121713596</v>
      </c>
    </row>
    <row r="17" spans="1:31" ht="11.25" customHeight="1" x14ac:dyDescent="0.15">
      <c r="A17" s="12" t="s">
        <v>18</v>
      </c>
      <c r="B17" s="13">
        <v>120</v>
      </c>
      <c r="C17" s="14">
        <v>1209.7500000000007</v>
      </c>
      <c r="D17" s="14">
        <v>537.24999999999989</v>
      </c>
      <c r="E17" s="15">
        <f t="shared" si="0"/>
        <v>10.081250000000006</v>
      </c>
      <c r="F17" s="15">
        <f t="shared" si="1"/>
        <v>4.477083333333332</v>
      </c>
      <c r="G17" s="14">
        <v>1195521.8600126514</v>
      </c>
      <c r="H17" s="14">
        <v>1148231.8684858188</v>
      </c>
    </row>
    <row r="18" spans="1:31" s="2" customFormat="1" ht="11.25" customHeight="1" x14ac:dyDescent="0.15">
      <c r="A18" s="11" t="s">
        <v>19</v>
      </c>
      <c r="B18" s="7">
        <f>SUM(B19:B20)</f>
        <v>1259</v>
      </c>
      <c r="C18" s="8">
        <f>SUM(C19:C20)</f>
        <v>1852.5833333333346</v>
      </c>
      <c r="D18" s="8">
        <f>SUM(D19:D20)</f>
        <v>849.41666666666708</v>
      </c>
      <c r="E18" s="9">
        <f t="shared" si="0"/>
        <v>1.4714720677786612</v>
      </c>
      <c r="F18" s="9">
        <f t="shared" si="1"/>
        <v>0.67467566851998972</v>
      </c>
      <c r="G18" s="8">
        <v>799316.28031667916</v>
      </c>
      <c r="H18" s="8">
        <v>789962.77808640175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11.25" customHeight="1" x14ac:dyDescent="0.15">
      <c r="A19" s="12" t="s">
        <v>13</v>
      </c>
      <c r="B19" s="13">
        <v>17</v>
      </c>
      <c r="C19" s="14">
        <v>24.416666666666664</v>
      </c>
      <c r="D19" s="14">
        <v>7.833333333333333</v>
      </c>
      <c r="E19" s="15">
        <f t="shared" si="0"/>
        <v>1.4362745098039214</v>
      </c>
      <c r="F19" s="15">
        <f t="shared" si="1"/>
        <v>0.46078431372549017</v>
      </c>
      <c r="G19" s="14">
        <v>494106.62457372021</v>
      </c>
      <c r="H19" s="14">
        <v>694373.43617021269</v>
      </c>
    </row>
    <row r="20" spans="1:31" ht="11.25" customHeight="1" x14ac:dyDescent="0.15">
      <c r="A20" s="12" t="s">
        <v>20</v>
      </c>
      <c r="B20" s="13">
        <v>1242</v>
      </c>
      <c r="C20" s="14">
        <v>1828.1666666666679</v>
      </c>
      <c r="D20" s="14">
        <v>841.58333333333371</v>
      </c>
      <c r="E20" s="15">
        <f t="shared" si="0"/>
        <v>1.4719538378958679</v>
      </c>
      <c r="F20" s="15">
        <f t="shared" si="1"/>
        <v>0.67760332796564715</v>
      </c>
      <c r="G20" s="14">
        <v>803421.79997202242</v>
      </c>
      <c r="H20" s="14">
        <v>790860.50994174404</v>
      </c>
    </row>
    <row r="21" spans="1:31" s="2" customFormat="1" ht="11.25" customHeight="1" x14ac:dyDescent="0.15">
      <c r="A21" s="11" t="s">
        <v>21</v>
      </c>
      <c r="B21" s="7">
        <f>SUM(B22:B25)</f>
        <v>2428</v>
      </c>
      <c r="C21" s="8">
        <f>SUM(C22:C25)</f>
        <v>11866.583333333338</v>
      </c>
      <c r="D21" s="8">
        <f>SUM(D22:D25)</f>
        <v>5622.916666666667</v>
      </c>
      <c r="E21" s="9">
        <f t="shared" si="0"/>
        <v>4.8873901702361353</v>
      </c>
      <c r="F21" s="9">
        <f t="shared" si="1"/>
        <v>2.3158635365183966</v>
      </c>
      <c r="G21" s="8">
        <v>866333.0917083018</v>
      </c>
      <c r="H21" s="8">
        <v>771883.66865893977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11.25" customHeight="1" x14ac:dyDescent="0.15">
      <c r="A22" s="12" t="s">
        <v>22</v>
      </c>
      <c r="B22" s="13">
        <v>1122</v>
      </c>
      <c r="C22" s="14">
        <v>6522.9166666666697</v>
      </c>
      <c r="D22" s="14">
        <v>3107.4999999999991</v>
      </c>
      <c r="E22" s="15">
        <f t="shared" si="0"/>
        <v>5.8136512180629856</v>
      </c>
      <c r="F22" s="15">
        <f t="shared" si="1"/>
        <v>2.7696078431372539</v>
      </c>
      <c r="G22" s="14">
        <v>867232.82747308735</v>
      </c>
      <c r="H22" s="14">
        <v>742942.45966332231</v>
      </c>
    </row>
    <row r="23" spans="1:31" ht="11.25" customHeight="1" x14ac:dyDescent="0.15">
      <c r="A23" s="12" t="s">
        <v>23</v>
      </c>
      <c r="B23" s="13">
        <v>212</v>
      </c>
      <c r="C23" s="14">
        <v>1376.166666666667</v>
      </c>
      <c r="D23" s="14">
        <v>575.33333333333326</v>
      </c>
      <c r="E23" s="15">
        <f t="shared" si="0"/>
        <v>6.4913522012578628</v>
      </c>
      <c r="F23" s="15">
        <f t="shared" si="1"/>
        <v>2.7138364779874209</v>
      </c>
      <c r="G23" s="14">
        <v>889747.79946246359</v>
      </c>
      <c r="H23" s="14">
        <v>827245.00889303209</v>
      </c>
    </row>
    <row r="24" spans="1:31" ht="11.25" customHeight="1" x14ac:dyDescent="0.15">
      <c r="A24" s="12" t="s">
        <v>24</v>
      </c>
      <c r="B24" s="13">
        <v>214</v>
      </c>
      <c r="C24" s="14">
        <v>1002.4166666666662</v>
      </c>
      <c r="D24" s="14">
        <v>667.58333333333348</v>
      </c>
      <c r="E24" s="15">
        <f t="shared" si="0"/>
        <v>4.6841900311526459</v>
      </c>
      <c r="F24" s="15">
        <f t="shared" si="1"/>
        <v>3.119548286604362</v>
      </c>
      <c r="G24" s="14">
        <v>1110458.4334705395</v>
      </c>
      <c r="H24" s="14">
        <v>1087948.0859912792</v>
      </c>
    </row>
    <row r="25" spans="1:31" ht="11.25" customHeight="1" x14ac:dyDescent="0.15">
      <c r="A25" s="12" t="s">
        <v>13</v>
      </c>
      <c r="B25" s="13">
        <v>880</v>
      </c>
      <c r="C25" s="14">
        <v>2965.0833333333339</v>
      </c>
      <c r="D25" s="14">
        <v>1272.5000000000007</v>
      </c>
      <c r="E25" s="15">
        <f t="shared" si="0"/>
        <v>3.3694128787878794</v>
      </c>
      <c r="F25" s="15">
        <f t="shared" si="1"/>
        <v>1.446022727272728</v>
      </c>
      <c r="G25" s="14">
        <v>776361.56216490385</v>
      </c>
      <c r="H25" s="14">
        <v>662733.23760400468</v>
      </c>
    </row>
    <row r="26" spans="1:31" s="2" customFormat="1" ht="11.25" customHeight="1" x14ac:dyDescent="0.15">
      <c r="A26" s="11" t="s">
        <v>25</v>
      </c>
      <c r="B26" s="7">
        <f>SUM(B27:B31)</f>
        <v>6010</v>
      </c>
      <c r="C26" s="8">
        <f>SUM(C27:C31)</f>
        <v>27362.916666666646</v>
      </c>
      <c r="D26" s="8">
        <f>SUM(D27:D31)</f>
        <v>13167.583333333343</v>
      </c>
      <c r="E26" s="9">
        <f t="shared" si="0"/>
        <v>4.5528979478646665</v>
      </c>
      <c r="F26" s="9">
        <f t="shared" si="1"/>
        <v>2.1909456461453152</v>
      </c>
      <c r="G26" s="8">
        <v>1126148.3833277675</v>
      </c>
      <c r="H26" s="8">
        <v>868708.30447717628</v>
      </c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11.25" customHeight="1" x14ac:dyDescent="0.15">
      <c r="A27" s="12" t="s">
        <v>26</v>
      </c>
      <c r="B27" s="13">
        <v>430</v>
      </c>
      <c r="C27" s="14">
        <v>3347.833333333333</v>
      </c>
      <c r="D27" s="14">
        <v>2933.0000000000005</v>
      </c>
      <c r="E27" s="15">
        <f t="shared" si="0"/>
        <v>7.7856589147286819</v>
      </c>
      <c r="F27" s="15">
        <f t="shared" si="1"/>
        <v>6.8209302325581405</v>
      </c>
      <c r="G27" s="14">
        <v>704282.98472411674</v>
      </c>
      <c r="H27" s="14">
        <v>539081.9342058691</v>
      </c>
    </row>
    <row r="28" spans="1:31" ht="11.25" customHeight="1" x14ac:dyDescent="0.15">
      <c r="A28" s="12" t="s">
        <v>13</v>
      </c>
      <c r="B28" s="13">
        <v>21</v>
      </c>
      <c r="C28" s="14">
        <v>317.66666666666669</v>
      </c>
      <c r="D28" s="14">
        <v>80.333333333333343</v>
      </c>
      <c r="E28" s="15">
        <f t="shared" si="0"/>
        <v>15.126984126984128</v>
      </c>
      <c r="F28" s="15">
        <f t="shared" si="1"/>
        <v>3.825396825396826</v>
      </c>
      <c r="G28" s="14">
        <v>732586.51443074492</v>
      </c>
      <c r="H28" s="14">
        <v>631958.63579604588</v>
      </c>
    </row>
    <row r="29" spans="1:31" ht="11.25" customHeight="1" x14ac:dyDescent="0.15">
      <c r="A29" s="12" t="s">
        <v>27</v>
      </c>
      <c r="B29" s="13">
        <v>5017</v>
      </c>
      <c r="C29" s="14">
        <v>18409.916666666646</v>
      </c>
      <c r="D29" s="14">
        <v>7847.7500000000082</v>
      </c>
      <c r="E29" s="15">
        <f t="shared" si="0"/>
        <v>3.6695070095010256</v>
      </c>
      <c r="F29" s="15">
        <f t="shared" si="1"/>
        <v>1.5642316125174422</v>
      </c>
      <c r="G29" s="14">
        <v>1234129.1426515451</v>
      </c>
      <c r="H29" s="14">
        <v>951968.05368550157</v>
      </c>
    </row>
    <row r="30" spans="1:31" ht="11.25" customHeight="1" x14ac:dyDescent="0.15">
      <c r="A30" s="12" t="s">
        <v>28</v>
      </c>
      <c r="B30" s="13">
        <v>291</v>
      </c>
      <c r="C30" s="14">
        <v>1137.9166666666667</v>
      </c>
      <c r="D30" s="14">
        <v>443.49999999999989</v>
      </c>
      <c r="E30" s="15">
        <f t="shared" si="0"/>
        <v>3.9103665521191298</v>
      </c>
      <c r="F30" s="15">
        <f t="shared" si="1"/>
        <v>1.5240549828178691</v>
      </c>
      <c r="G30" s="14">
        <v>650717.68530358013</v>
      </c>
      <c r="H30" s="14">
        <v>568606.71057570586</v>
      </c>
    </row>
    <row r="31" spans="1:31" ht="11.25" customHeight="1" x14ac:dyDescent="0.15">
      <c r="A31" s="12" t="s">
        <v>29</v>
      </c>
      <c r="B31" s="13">
        <v>251</v>
      </c>
      <c r="C31" s="14">
        <v>4149.583333333333</v>
      </c>
      <c r="D31" s="14">
        <v>1863.0000000000002</v>
      </c>
      <c r="E31" s="15">
        <f t="shared" si="0"/>
        <v>16.532204515272245</v>
      </c>
      <c r="F31" s="15">
        <f t="shared" si="1"/>
        <v>7.4223107569721121</v>
      </c>
      <c r="G31" s="14">
        <v>1150525.1256212057</v>
      </c>
      <c r="H31" s="14">
        <v>1122098.5605201675</v>
      </c>
    </row>
    <row r="32" spans="1:31" s="2" customFormat="1" ht="11.25" customHeight="1" x14ac:dyDescent="0.15">
      <c r="A32" s="17" t="s">
        <v>30</v>
      </c>
      <c r="B32" s="7">
        <f>SUM(B33:B35)</f>
        <v>21420</v>
      </c>
      <c r="C32" s="8">
        <f>SUM(C33:C35)</f>
        <v>30246.250000000025</v>
      </c>
      <c r="D32" s="8">
        <f>SUM(D33:D35)</f>
        <v>19512.999999999996</v>
      </c>
      <c r="E32" s="9">
        <f t="shared" si="0"/>
        <v>1.4120564892623728</v>
      </c>
      <c r="F32" s="9">
        <f t="shared" si="1"/>
        <v>0.91097105508870202</v>
      </c>
      <c r="G32" s="8">
        <v>781912.88416867505</v>
      </c>
      <c r="H32" s="8">
        <v>689720.92355798942</v>
      </c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11.25" customHeight="1" x14ac:dyDescent="0.15">
      <c r="A33" s="12" t="s">
        <v>31</v>
      </c>
      <c r="B33" s="13">
        <v>10211</v>
      </c>
      <c r="C33" s="14">
        <v>6233.0833333333367</v>
      </c>
      <c r="D33" s="14">
        <v>3041.4166666666652</v>
      </c>
      <c r="E33" s="15">
        <f t="shared" si="0"/>
        <v>0.61042829628178796</v>
      </c>
      <c r="F33" s="15">
        <f t="shared" si="1"/>
        <v>0.29785688636437813</v>
      </c>
      <c r="G33" s="14">
        <v>921507.12088761467</v>
      </c>
      <c r="H33" s="14">
        <v>880229.62043926865</v>
      </c>
    </row>
    <row r="34" spans="1:31" ht="11.25" customHeight="1" x14ac:dyDescent="0.15">
      <c r="A34" s="12" t="s">
        <v>32</v>
      </c>
      <c r="B34" s="13">
        <v>1093</v>
      </c>
      <c r="C34" s="14">
        <v>1455.2499999999993</v>
      </c>
      <c r="D34" s="14">
        <v>1109.4166666666665</v>
      </c>
      <c r="E34" s="15">
        <f t="shared" si="0"/>
        <v>1.3314272644098804</v>
      </c>
      <c r="F34" s="15">
        <f t="shared" si="1"/>
        <v>1.0150198231168037</v>
      </c>
      <c r="G34" s="14">
        <v>772152.48315360083</v>
      </c>
      <c r="H34" s="14">
        <v>773685.89742374665</v>
      </c>
    </row>
    <row r="35" spans="1:31" ht="11.25" customHeight="1" x14ac:dyDescent="0.15">
      <c r="A35" s="12" t="s">
        <v>33</v>
      </c>
      <c r="B35" s="13">
        <v>10116</v>
      </c>
      <c r="C35" s="14">
        <v>22557.91666666669</v>
      </c>
      <c r="D35" s="14">
        <v>15362.166666666664</v>
      </c>
      <c r="E35" s="15">
        <f t="shared" si="0"/>
        <v>2.2299245419797042</v>
      </c>
      <c r="F35" s="15">
        <f t="shared" si="1"/>
        <v>1.5186008962699351</v>
      </c>
      <c r="G35" s="14">
        <v>744233.73348591011</v>
      </c>
      <c r="H35" s="14">
        <v>646637.3078295486</v>
      </c>
    </row>
    <row r="36" spans="1:31" s="2" customFormat="1" ht="11.25" customHeight="1" x14ac:dyDescent="0.15">
      <c r="A36" s="11" t="s">
        <v>34</v>
      </c>
      <c r="B36" s="7">
        <f>SUM(B37:B38)</f>
        <v>1579</v>
      </c>
      <c r="C36" s="8">
        <f>SUM(C37:C38)</f>
        <v>6530.8774333333022</v>
      </c>
      <c r="D36" s="8">
        <f>SUM(D37:D38)</f>
        <v>7712.4973333332846</v>
      </c>
      <c r="E36" s="9">
        <f t="shared" si="0"/>
        <v>4.1360845049609258</v>
      </c>
      <c r="F36" s="9">
        <f t="shared" si="1"/>
        <v>4.8844188304833978</v>
      </c>
      <c r="G36" s="8">
        <v>1078497.622054327</v>
      </c>
      <c r="H36" s="8">
        <v>912790.29269230179</v>
      </c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11.25" customHeight="1" x14ac:dyDescent="0.15">
      <c r="A37" s="12" t="s">
        <v>35</v>
      </c>
      <c r="B37" s="13">
        <v>1009</v>
      </c>
      <c r="C37" s="14">
        <v>1475.5833333333326</v>
      </c>
      <c r="D37" s="14">
        <v>2373.5833333333348</v>
      </c>
      <c r="E37" s="15">
        <f t="shared" si="0"/>
        <v>1.4624215394780302</v>
      </c>
      <c r="F37" s="15">
        <f t="shared" si="1"/>
        <v>2.3524116286752577</v>
      </c>
      <c r="G37" s="14">
        <v>664137.82491294027</v>
      </c>
      <c r="H37" s="14">
        <v>526775.59693665931</v>
      </c>
    </row>
    <row r="38" spans="1:31" ht="11.25" customHeight="1" x14ac:dyDescent="0.15">
      <c r="A38" s="12" t="s">
        <v>36</v>
      </c>
      <c r="B38" s="13">
        <v>570</v>
      </c>
      <c r="C38" s="14">
        <v>5055.2940999999691</v>
      </c>
      <c r="D38" s="14">
        <v>5338.9139999999497</v>
      </c>
      <c r="E38" s="15">
        <f t="shared" si="0"/>
        <v>8.8689370175438054</v>
      </c>
      <c r="F38" s="15">
        <f t="shared" si="1"/>
        <v>9.3665157894735955</v>
      </c>
      <c r="G38" s="14">
        <v>1199152.7587848532</v>
      </c>
      <c r="H38" s="14">
        <v>1083860.3362653367</v>
      </c>
    </row>
    <row r="39" spans="1:31" s="2" customFormat="1" ht="11.25" customHeight="1" x14ac:dyDescent="0.15">
      <c r="A39" s="11" t="s">
        <v>37</v>
      </c>
      <c r="B39" s="7">
        <f>SUM(B40)</f>
        <v>11812</v>
      </c>
      <c r="C39" s="8">
        <f>SUM(C40)</f>
        <v>7776.0833333333303</v>
      </c>
      <c r="D39" s="8">
        <f>SUM(D40)</f>
        <v>5400.9999999999955</v>
      </c>
      <c r="E39" s="9">
        <f t="shared" si="0"/>
        <v>0.65832063438311295</v>
      </c>
      <c r="F39" s="9">
        <f t="shared" si="1"/>
        <v>0.45724686759227867</v>
      </c>
      <c r="G39" s="8">
        <v>814787.53984718665</v>
      </c>
      <c r="H39" s="8">
        <v>719808.60396764008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</row>
    <row r="40" spans="1:31" ht="11.25" customHeight="1" x14ac:dyDescent="0.15">
      <c r="A40" s="12" t="s">
        <v>37</v>
      </c>
      <c r="B40" s="13">
        <v>11812</v>
      </c>
      <c r="C40" s="14">
        <v>7776.0833333333303</v>
      </c>
      <c r="D40" s="14">
        <v>5400.9999999999955</v>
      </c>
      <c r="E40" s="15">
        <f t="shared" si="0"/>
        <v>0.65832063438311295</v>
      </c>
      <c r="F40" s="15">
        <f t="shared" si="1"/>
        <v>0.45724686759227867</v>
      </c>
      <c r="G40" s="14">
        <v>814787.53984718665</v>
      </c>
      <c r="H40" s="14">
        <v>719808.60396764008</v>
      </c>
    </row>
    <row r="41" spans="1:31" ht="11.25" customHeight="1" x14ac:dyDescent="0.15">
      <c r="A41" s="12"/>
      <c r="B41" s="13"/>
      <c r="C41" s="14"/>
      <c r="D41" s="14"/>
      <c r="E41" s="15"/>
      <c r="F41" s="15"/>
      <c r="G41" s="14"/>
      <c r="H41" s="14"/>
    </row>
    <row r="42" spans="1:31" ht="11.25" customHeight="1" x14ac:dyDescent="0.15">
      <c r="A42" s="18" t="s">
        <v>38</v>
      </c>
      <c r="B42" s="13"/>
      <c r="C42" s="14"/>
      <c r="D42" s="14"/>
      <c r="E42" s="15"/>
      <c r="F42" s="15"/>
      <c r="G42" s="14"/>
      <c r="H42" s="14"/>
    </row>
    <row r="43" spans="1:31" ht="11.25" customHeight="1" x14ac:dyDescent="0.15">
      <c r="A43" s="19" t="s">
        <v>39</v>
      </c>
      <c r="D43" s="20"/>
    </row>
    <row r="44" spans="1:31" ht="11.25" customHeight="1" x14ac:dyDescent="0.15">
      <c r="A44" s="19" t="s">
        <v>40</v>
      </c>
      <c r="B44" s="19"/>
      <c r="C44" s="19"/>
      <c r="D44" s="19"/>
      <c r="E44" s="19"/>
      <c r="F44" s="19"/>
      <c r="G44" s="19"/>
      <c r="H44" s="19"/>
    </row>
    <row r="45" spans="1:31" ht="11.25" customHeight="1" x14ac:dyDescent="0.15">
      <c r="A45" s="19" t="s">
        <v>41</v>
      </c>
      <c r="B45" s="19"/>
      <c r="C45" s="19"/>
      <c r="D45" s="19"/>
      <c r="E45" s="19"/>
      <c r="F45" s="19"/>
      <c r="G45" s="19"/>
      <c r="H45" s="19"/>
    </row>
    <row r="46" spans="1:31" ht="11.25" customHeight="1" x14ac:dyDescent="0.15">
      <c r="A46" s="19" t="s">
        <v>42</v>
      </c>
      <c r="B46" s="19"/>
      <c r="C46" s="19"/>
      <c r="D46" s="19"/>
      <c r="E46" s="19"/>
      <c r="F46" s="19"/>
      <c r="G46" s="19"/>
      <c r="H46" s="19"/>
      <c r="I46" s="21"/>
    </row>
    <row r="47" spans="1:31" ht="11.25" customHeight="1" x14ac:dyDescent="0.15">
      <c r="A47" s="19" t="s">
        <v>43</v>
      </c>
      <c r="B47" s="19"/>
      <c r="C47" s="19"/>
      <c r="D47" s="19"/>
      <c r="E47" s="19"/>
      <c r="F47" s="19"/>
      <c r="G47" s="19"/>
      <c r="H47" s="19"/>
    </row>
    <row r="48" spans="1:31" ht="11.25" customHeight="1" x14ac:dyDescent="0.15">
      <c r="A48" s="19" t="s">
        <v>44</v>
      </c>
      <c r="B48" s="19"/>
      <c r="C48" s="19"/>
      <c r="D48" s="19"/>
      <c r="E48" s="19"/>
      <c r="F48" s="19"/>
      <c r="G48" s="19"/>
      <c r="H48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23.4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2022-03-30T14:04:40Z</dcterms:created>
  <dcterms:modified xsi:type="dcterms:W3CDTF">2022-03-30T14:04:41Z</dcterms:modified>
</cp:coreProperties>
</file>