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15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N29" i="1"/>
  <c r="M29" i="1"/>
  <c r="L29" i="1"/>
  <c r="K29" i="1"/>
  <c r="K26" i="1" s="1"/>
  <c r="J29" i="1"/>
  <c r="J26" i="1" s="1"/>
  <c r="J6" i="1" s="1"/>
  <c r="I29" i="1"/>
  <c r="H29" i="1"/>
  <c r="G29" i="1"/>
  <c r="F29" i="1"/>
  <c r="E29" i="1"/>
  <c r="E26" i="1" s="1"/>
  <c r="D29" i="1"/>
  <c r="D26" i="1" s="1"/>
  <c r="D6" i="1" s="1"/>
  <c r="C29" i="1"/>
  <c r="B29" i="1"/>
  <c r="B28" i="1"/>
  <c r="N27" i="1"/>
  <c r="M27" i="1"/>
  <c r="M26" i="1" s="1"/>
  <c r="L27" i="1"/>
  <c r="L26" i="1" s="1"/>
  <c r="K27" i="1"/>
  <c r="J27" i="1"/>
  <c r="I27" i="1"/>
  <c r="H27" i="1"/>
  <c r="G27" i="1"/>
  <c r="G26" i="1" s="1"/>
  <c r="F27" i="1"/>
  <c r="F26" i="1" s="1"/>
  <c r="E27" i="1"/>
  <c r="D27" i="1"/>
  <c r="C27" i="1"/>
  <c r="B27" i="1"/>
  <c r="N26" i="1"/>
  <c r="I26" i="1"/>
  <c r="H26" i="1"/>
  <c r="C26" i="1"/>
  <c r="B26" i="1"/>
  <c r="B25" i="1"/>
  <c r="B23" i="1" s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2" i="1"/>
  <c r="B21" i="1"/>
  <c r="B20" i="1"/>
  <c r="B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8" i="1"/>
  <c r="B17" i="1"/>
  <c r="B16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13" i="1"/>
  <c r="B10" i="1" s="1"/>
  <c r="B12" i="1"/>
  <c r="B11" i="1"/>
  <c r="N10" i="1"/>
  <c r="M10" i="1"/>
  <c r="L10" i="1"/>
  <c r="L7" i="1" s="1"/>
  <c r="K10" i="1"/>
  <c r="J10" i="1"/>
  <c r="I10" i="1"/>
  <c r="H10" i="1"/>
  <c r="G10" i="1"/>
  <c r="F10" i="1"/>
  <c r="F7" i="1" s="1"/>
  <c r="E10" i="1"/>
  <c r="D10" i="1"/>
  <c r="C10" i="1"/>
  <c r="B9" i="1"/>
  <c r="N8" i="1"/>
  <c r="N7" i="1" s="1"/>
  <c r="N6" i="1" s="1"/>
  <c r="M8" i="1"/>
  <c r="M7" i="1" s="1"/>
  <c r="L8" i="1"/>
  <c r="K8" i="1"/>
  <c r="K7" i="1" s="1"/>
  <c r="J8" i="1"/>
  <c r="I8" i="1"/>
  <c r="H8" i="1"/>
  <c r="H7" i="1" s="1"/>
  <c r="H6" i="1" s="1"/>
  <c r="G8" i="1"/>
  <c r="G7" i="1" s="1"/>
  <c r="F8" i="1"/>
  <c r="E8" i="1"/>
  <c r="E7" i="1" s="1"/>
  <c r="D8" i="1"/>
  <c r="C8" i="1"/>
  <c r="B8" i="1"/>
  <c r="B7" i="1" s="1"/>
  <c r="B6" i="1" s="1"/>
  <c r="J7" i="1"/>
  <c r="I7" i="1"/>
  <c r="I6" i="1" s="1"/>
  <c r="D7" i="1"/>
  <c r="C7" i="1"/>
  <c r="C6" i="1" s="1"/>
  <c r="E6" i="1" l="1"/>
  <c r="K6" i="1"/>
  <c r="G6" i="1"/>
  <c r="M6" i="1"/>
  <c r="F6" i="1"/>
  <c r="L6" i="1"/>
</calcChain>
</file>

<file path=xl/sharedStrings.xml><?xml version="1.0" encoding="utf-8"?>
<sst xmlns="http://schemas.openxmlformats.org/spreadsheetml/2006/main" count="45" uniqueCount="41">
  <si>
    <r>
      <t>TABLA 24.15: MONTOS DE EXPORTACIONES DE SERVICIOS CULTURALES (EN US$ FOB), POR PAÍS DE DESTINO, SEGÚN DOMINIO Y SUBDOMINIO CULTURAL. 2019.</t>
    </r>
    <r>
      <rPr>
        <b/>
        <vertAlign val="superscript"/>
        <sz val="8"/>
        <rFont val="Verdana"/>
        <family val="2"/>
      </rPr>
      <t>/1</t>
    </r>
  </si>
  <si>
    <t>DOMINIO Y SUBDOMINIO CULTURAL</t>
  </si>
  <si>
    <t>TOTAL
(en US$ FOB)</t>
  </si>
  <si>
    <t>País</t>
  </si>
  <si>
    <t>Argentina</t>
  </si>
  <si>
    <t>Brasil</t>
  </si>
  <si>
    <t>Perú</t>
  </si>
  <si>
    <t>México</t>
  </si>
  <si>
    <t>Estados Unidos</t>
  </si>
  <si>
    <t>Resto de América</t>
  </si>
  <si>
    <t>España</t>
  </si>
  <si>
    <t>Resto de Europa</t>
  </si>
  <si>
    <t>China</t>
  </si>
  <si>
    <t>Resto de Asia</t>
  </si>
  <si>
    <t>Oceanía</t>
  </si>
  <si>
    <t>África</t>
  </si>
  <si>
    <t>TOTAL</t>
  </si>
  <si>
    <r>
      <t>Dominios Culturales</t>
    </r>
    <r>
      <rPr>
        <b/>
        <vertAlign val="superscript"/>
        <sz val="8"/>
        <rFont val="Verdana"/>
        <family val="2"/>
      </rPr>
      <t>/2</t>
    </r>
  </si>
  <si>
    <t>Artes Musicales</t>
  </si>
  <si>
    <t>Música</t>
  </si>
  <si>
    <t>Artes Literarias, Libros y Prensa</t>
  </si>
  <si>
    <t>Edición libros</t>
  </si>
  <si>
    <t>Edición prensa</t>
  </si>
  <si>
    <t>Imprenta</t>
  </si>
  <si>
    <t>Medios Audiovisuales e Interactivos</t>
  </si>
  <si>
    <t>Animación y Videojuegos</t>
  </si>
  <si>
    <t>Cine</t>
  </si>
  <si>
    <t>Radio</t>
  </si>
  <si>
    <t>Televisión</t>
  </si>
  <si>
    <t>Arquitectura, Diseño y Servicios Creativos</t>
  </si>
  <si>
    <t>Arquitectura</t>
  </si>
  <si>
    <t>Diseño</t>
  </si>
  <si>
    <t>Publicidad</t>
  </si>
  <si>
    <t>Infraestructura y Equipamiento</t>
  </si>
  <si>
    <t>Asesoría legal en propiedad Intelectual</t>
  </si>
  <si>
    <t>Informática</t>
  </si>
  <si>
    <r>
      <t>Actividades de Soporte</t>
    </r>
    <r>
      <rPr>
        <b/>
        <vertAlign val="superscript"/>
        <sz val="8"/>
        <rFont val="Verdana"/>
        <family val="2"/>
      </rPr>
      <t>/2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</si>
  <si>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totales se calcularon a partir del valor FOB (Free on Board-Libre a bordo) en dólares (US$)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</si>
  <si>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Desde el periodo de referencia 2019, los datos de Exportación de Servicios se desagregarán en dos categorías que permiten observar aquellas exportaciones que se pueden clasificar como fuertemente vinculadas a Cultura y aquellas que son soporte para la actividad cultural.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</si>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</sst>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1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0" xfId="0" applyFont="1" applyAlignment="1">
      <alignment horizontal="left" wrapText="1"/>
    </xf>
    <xf numFmtId="165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2"/>
    </xf>
    <xf numFmtId="165" fontId="2" fillId="0" borderId="0" xfId="1" applyNumberFormat="1" applyFont="1" applyAlignment="1">
      <alignment horizontal="right"/>
    </xf>
    <xf numFmtId="165" fontId="5" fillId="0" borderId="0" xfId="1" applyNumberFormat="1" applyFont="1"/>
    <xf numFmtId="0" fontId="3" fillId="0" borderId="0" xfId="0" applyFont="1" applyAlignment="1">
      <alignment horizontal="left" indent="1"/>
    </xf>
    <xf numFmtId="165" fontId="3" fillId="0" borderId="0" xfId="1" applyNumberFormat="1" applyFont="1"/>
    <xf numFmtId="0" fontId="2" fillId="0" borderId="0" xfId="0" applyFont="1" applyAlignment="1">
      <alignment horizontal="left" indent="2"/>
    </xf>
    <xf numFmtId="165" fontId="2" fillId="0" borderId="0" xfId="1" applyNumberFormat="1" applyFont="1"/>
    <xf numFmtId="3" fontId="3" fillId="0" borderId="0" xfId="0" applyNumberFormat="1" applyFont="1" applyAlignment="1">
      <alignment horizontal="left" indent="1"/>
    </xf>
    <xf numFmtId="3" fontId="2" fillId="0" borderId="0" xfId="0" applyNumberFormat="1" applyFont="1" applyAlignment="1">
      <alignment horizontal="left" indent="2"/>
    </xf>
    <xf numFmtId="0" fontId="2" fillId="0" borderId="0" xfId="2" applyFont="1" applyAlignment="1">
      <alignment vertical="top"/>
    </xf>
    <xf numFmtId="49" fontId="2" fillId="0" borderId="0" xfId="0" applyNumberFormat="1" applyFont="1" applyAlignment="1">
      <alignment vertical="top"/>
    </xf>
  </cellXfs>
  <cellStyles count="3">
    <cellStyle name="Millares" xfId="1" builtinId="3"/>
    <cellStyle name="Normal" xfId="0" builtinId="0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3">
    <pageSetUpPr fitToPage="1"/>
  </sheetPr>
  <dimension ref="A1:N35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42.140625" style="2" customWidth="1"/>
    <col min="2" max="2" width="21" style="3" bestFit="1" customWidth="1"/>
    <col min="3" max="6" width="17.42578125" style="3" bestFit="1" customWidth="1"/>
    <col min="7" max="7" width="15.5703125" style="3" customWidth="1"/>
    <col min="8" max="8" width="18.140625" style="3" bestFit="1" customWidth="1"/>
    <col min="9" max="10" width="17.42578125" style="3" bestFit="1" customWidth="1"/>
    <col min="11" max="11" width="13.42578125" style="3" bestFit="1" customWidth="1"/>
    <col min="12" max="14" width="14.28515625" style="3" customWidth="1"/>
    <col min="15" max="16384" width="11.42578125" style="2"/>
  </cols>
  <sheetData>
    <row r="1" spans="1:14" ht="11.25" customHeight="1" x14ac:dyDescent="0.15">
      <c r="A1" s="1"/>
      <c r="B1" s="2"/>
      <c r="C1" s="2"/>
      <c r="D1" s="2"/>
      <c r="E1" s="2"/>
      <c r="F1" s="2"/>
      <c r="G1" s="2"/>
      <c r="H1" s="2"/>
      <c r="I1" s="2"/>
    </row>
    <row r="2" spans="1:14" ht="15" customHeight="1" x14ac:dyDescent="0.1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1.25" customHeight="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" customHeight="1" x14ac:dyDescent="0.15">
      <c r="A4" s="7" t="s">
        <v>1</v>
      </c>
      <c r="B4" s="8" t="s">
        <v>2</v>
      </c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" customHeight="1" x14ac:dyDescent="0.15">
      <c r="A5" s="11"/>
      <c r="B5" s="12"/>
      <c r="C5" s="13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</row>
    <row r="6" spans="1:14" ht="11.25" customHeight="1" x14ac:dyDescent="0.15">
      <c r="A6" s="15" t="s">
        <v>16</v>
      </c>
      <c r="B6" s="16">
        <f>SUM(B7,B26)</f>
        <v>409551243.31000006</v>
      </c>
      <c r="C6" s="16">
        <f t="shared" ref="C6:N6" si="0">SUM(C7,C26)</f>
        <v>11733577.219999999</v>
      </c>
      <c r="D6" s="16">
        <f t="shared" si="0"/>
        <v>14699445.619999984</v>
      </c>
      <c r="E6" s="16">
        <f t="shared" si="0"/>
        <v>45004406.18000003</v>
      </c>
      <c r="F6" s="16">
        <f t="shared" si="0"/>
        <v>15217742.970000004</v>
      </c>
      <c r="G6" s="16">
        <f t="shared" si="0"/>
        <v>222922432.99000001</v>
      </c>
      <c r="H6" s="16">
        <f t="shared" si="0"/>
        <v>60817076.69000002</v>
      </c>
      <c r="I6" s="16">
        <f t="shared" si="0"/>
        <v>20082109.510000005</v>
      </c>
      <c r="J6" s="16">
        <f t="shared" si="0"/>
        <v>14209178.020000005</v>
      </c>
      <c r="K6" s="16">
        <f t="shared" si="0"/>
        <v>952100.07000000007</v>
      </c>
      <c r="L6" s="16">
        <f t="shared" si="0"/>
        <v>3499605.3700000006</v>
      </c>
      <c r="M6" s="16">
        <f t="shared" si="0"/>
        <v>404555.74</v>
      </c>
      <c r="N6" s="16">
        <f t="shared" si="0"/>
        <v>9012.93</v>
      </c>
    </row>
    <row r="7" spans="1:14" ht="11.25" customHeight="1" x14ac:dyDescent="0.15">
      <c r="A7" s="17" t="s">
        <v>17</v>
      </c>
      <c r="B7" s="16">
        <f>SUM(B8,B10,B14,B19,B23)</f>
        <v>74794677.720000014</v>
      </c>
      <c r="C7" s="16">
        <f t="shared" ref="C7:N7" si="1">SUM(C8,C10,C14,C19,C23)</f>
        <v>2953893.33</v>
      </c>
      <c r="D7" s="16">
        <f t="shared" si="1"/>
        <v>168277.1</v>
      </c>
      <c r="E7" s="16">
        <f t="shared" si="1"/>
        <v>2179727.23</v>
      </c>
      <c r="F7" s="16">
        <f t="shared" si="1"/>
        <v>1614996.6400000001</v>
      </c>
      <c r="G7" s="16">
        <f t="shared" si="1"/>
        <v>41014539.600000001</v>
      </c>
      <c r="H7" s="16">
        <f t="shared" si="1"/>
        <v>9491417</v>
      </c>
      <c r="I7" s="16">
        <f t="shared" si="1"/>
        <v>8576652.5600000005</v>
      </c>
      <c r="J7" s="16">
        <f t="shared" si="1"/>
        <v>7768173.5000000019</v>
      </c>
      <c r="K7" s="16">
        <f t="shared" si="1"/>
        <v>234640.02000000002</v>
      </c>
      <c r="L7" s="16">
        <f t="shared" si="1"/>
        <v>626819.14</v>
      </c>
      <c r="M7" s="16">
        <f t="shared" si="1"/>
        <v>159471.6</v>
      </c>
      <c r="N7" s="16">
        <f t="shared" si="1"/>
        <v>6070</v>
      </c>
    </row>
    <row r="8" spans="1:14" ht="11.25" customHeight="1" x14ac:dyDescent="0.15">
      <c r="A8" s="18" t="s">
        <v>18</v>
      </c>
      <c r="B8" s="16">
        <f t="shared" ref="B8:N8" si="2">SUM(B9)</f>
        <v>62299.87</v>
      </c>
      <c r="C8" s="16">
        <f t="shared" si="2"/>
        <v>0</v>
      </c>
      <c r="D8" s="16">
        <f t="shared" si="2"/>
        <v>0</v>
      </c>
      <c r="E8" s="16">
        <f t="shared" si="2"/>
        <v>62299.87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0</v>
      </c>
      <c r="M8" s="16">
        <f t="shared" si="2"/>
        <v>0</v>
      </c>
      <c r="N8" s="16">
        <f t="shared" si="2"/>
        <v>0</v>
      </c>
    </row>
    <row r="9" spans="1:14" ht="11.25" customHeight="1" x14ac:dyDescent="0.15">
      <c r="A9" s="19" t="s">
        <v>19</v>
      </c>
      <c r="B9" s="16">
        <f>SUM(C9:N9)</f>
        <v>62299.87</v>
      </c>
      <c r="C9" s="20">
        <v>0</v>
      </c>
      <c r="D9" s="20">
        <v>0</v>
      </c>
      <c r="E9" s="20">
        <v>62299.87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ht="11.25" customHeight="1" x14ac:dyDescent="0.15">
      <c r="A10" s="18" t="s">
        <v>20</v>
      </c>
      <c r="B10" s="16">
        <f t="shared" ref="B10:N10" si="3">SUM(B11:B13)</f>
        <v>3130350.2199999997</v>
      </c>
      <c r="C10" s="16">
        <f t="shared" si="3"/>
        <v>0</v>
      </c>
      <c r="D10" s="16">
        <f t="shared" si="3"/>
        <v>0</v>
      </c>
      <c r="E10" s="16">
        <f t="shared" si="3"/>
        <v>0</v>
      </c>
      <c r="F10" s="16">
        <f t="shared" si="3"/>
        <v>0</v>
      </c>
      <c r="G10" s="16">
        <f t="shared" si="3"/>
        <v>2806875.4899999998</v>
      </c>
      <c r="H10" s="16">
        <f t="shared" si="3"/>
        <v>58969.95</v>
      </c>
      <c r="I10" s="16">
        <f t="shared" si="3"/>
        <v>0</v>
      </c>
      <c r="J10" s="16">
        <f t="shared" si="3"/>
        <v>264504.78000000003</v>
      </c>
      <c r="K10" s="16">
        <f t="shared" si="3"/>
        <v>0</v>
      </c>
      <c r="L10" s="16">
        <f t="shared" si="3"/>
        <v>0</v>
      </c>
      <c r="M10" s="16">
        <f t="shared" si="3"/>
        <v>0</v>
      </c>
      <c r="N10" s="16">
        <f t="shared" si="3"/>
        <v>0</v>
      </c>
    </row>
    <row r="11" spans="1:14" ht="11.25" customHeight="1" x14ac:dyDescent="0.15">
      <c r="A11" s="19" t="s">
        <v>21</v>
      </c>
      <c r="B11" s="16">
        <f>SUM(C11:N11)</f>
        <v>3130350.2199999997</v>
      </c>
      <c r="C11" s="21">
        <v>0</v>
      </c>
      <c r="D11" s="21">
        <v>0</v>
      </c>
      <c r="E11" s="21">
        <v>0</v>
      </c>
      <c r="F11" s="21">
        <v>0</v>
      </c>
      <c r="G11" s="21">
        <v>2806875.4899999998</v>
      </c>
      <c r="H11" s="21">
        <v>58969.95</v>
      </c>
      <c r="I11" s="21">
        <v>0</v>
      </c>
      <c r="J11" s="21">
        <v>264504.78000000003</v>
      </c>
      <c r="K11" s="21">
        <v>0</v>
      </c>
      <c r="L11" s="21">
        <v>0</v>
      </c>
      <c r="M11" s="21">
        <v>0</v>
      </c>
      <c r="N11" s="21">
        <v>0</v>
      </c>
    </row>
    <row r="12" spans="1:14" ht="11.25" customHeight="1" x14ac:dyDescent="0.15">
      <c r="A12" s="19" t="s">
        <v>22</v>
      </c>
      <c r="B12" s="16">
        <f>SUM(C12:N12)</f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11.25" customHeight="1" x14ac:dyDescent="0.15">
      <c r="A13" s="19" t="s">
        <v>23</v>
      </c>
      <c r="B13" s="16">
        <f>SUM(C13:N13)</f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ht="11.25" customHeight="1" x14ac:dyDescent="0.15">
      <c r="A14" s="18" t="s">
        <v>24</v>
      </c>
      <c r="B14" s="16">
        <f t="shared" ref="B14:N14" si="4">SUM(B15:B18)</f>
        <v>27092174.100000001</v>
      </c>
      <c r="C14" s="16">
        <f t="shared" si="4"/>
        <v>828858.00999999989</v>
      </c>
      <c r="D14" s="16">
        <f t="shared" si="4"/>
        <v>87900</v>
      </c>
      <c r="E14" s="16">
        <f t="shared" si="4"/>
        <v>177282.88</v>
      </c>
      <c r="F14" s="16">
        <f t="shared" si="4"/>
        <v>238689.26</v>
      </c>
      <c r="G14" s="16">
        <f t="shared" si="4"/>
        <v>17512394.990000002</v>
      </c>
      <c r="H14" s="16">
        <f t="shared" si="4"/>
        <v>1488331.26</v>
      </c>
      <c r="I14" s="16">
        <f t="shared" si="4"/>
        <v>6068189.2000000002</v>
      </c>
      <c r="J14" s="16">
        <f t="shared" si="4"/>
        <v>244752.5</v>
      </c>
      <c r="K14" s="16">
        <f t="shared" si="4"/>
        <v>0</v>
      </c>
      <c r="L14" s="16">
        <f t="shared" si="4"/>
        <v>445776</v>
      </c>
      <c r="M14" s="16">
        <f t="shared" si="4"/>
        <v>0</v>
      </c>
      <c r="N14" s="16">
        <f t="shared" si="4"/>
        <v>0</v>
      </c>
    </row>
    <row r="15" spans="1:14" ht="11.25" customHeight="1" x14ac:dyDescent="0.15">
      <c r="A15" s="19" t="s">
        <v>25</v>
      </c>
      <c r="B15" s="16">
        <f>SUM(C15:N15)</f>
        <v>790223</v>
      </c>
      <c r="C15" s="20">
        <v>0</v>
      </c>
      <c r="D15" s="20">
        <v>0</v>
      </c>
      <c r="E15" s="20">
        <v>13186</v>
      </c>
      <c r="F15" s="20">
        <v>0</v>
      </c>
      <c r="G15" s="20">
        <v>777037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ht="11.25" customHeight="1" x14ac:dyDescent="0.15">
      <c r="A16" s="19" t="s">
        <v>26</v>
      </c>
      <c r="B16" s="16">
        <f>SUM(C16:N16)</f>
        <v>11389423.699999999</v>
      </c>
      <c r="C16" s="20">
        <v>0</v>
      </c>
      <c r="D16" s="20">
        <v>0</v>
      </c>
      <c r="E16" s="20">
        <v>18000</v>
      </c>
      <c r="F16" s="20">
        <v>0</v>
      </c>
      <c r="G16" s="20">
        <v>4625707</v>
      </c>
      <c r="H16" s="20">
        <v>0</v>
      </c>
      <c r="I16" s="20">
        <v>6068189.2000000002</v>
      </c>
      <c r="J16" s="20">
        <v>231751.5</v>
      </c>
      <c r="K16" s="20">
        <v>0</v>
      </c>
      <c r="L16" s="20">
        <v>445776</v>
      </c>
      <c r="M16" s="20">
        <v>0</v>
      </c>
      <c r="N16" s="20">
        <v>0</v>
      </c>
    </row>
    <row r="17" spans="1:14" ht="11.25" customHeight="1" x14ac:dyDescent="0.15">
      <c r="A17" s="19" t="s">
        <v>27</v>
      </c>
      <c r="B17" s="16">
        <f>SUM(C17:N17)</f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ht="11.25" customHeight="1" x14ac:dyDescent="0.15">
      <c r="A18" s="19" t="s">
        <v>28</v>
      </c>
      <c r="B18" s="16">
        <f>SUM(C18:N18)</f>
        <v>14912527.4</v>
      </c>
      <c r="C18" s="20">
        <v>828858.00999999989</v>
      </c>
      <c r="D18" s="20">
        <v>87900</v>
      </c>
      <c r="E18" s="20">
        <v>146096.88</v>
      </c>
      <c r="F18" s="20">
        <v>238689.26</v>
      </c>
      <c r="G18" s="20">
        <v>12109650.99</v>
      </c>
      <c r="H18" s="20">
        <v>1488331.26</v>
      </c>
      <c r="I18" s="20">
        <v>0</v>
      </c>
      <c r="J18" s="20">
        <v>13001</v>
      </c>
      <c r="K18" s="20">
        <v>0</v>
      </c>
      <c r="L18" s="20">
        <v>0</v>
      </c>
      <c r="M18" s="20">
        <v>0</v>
      </c>
      <c r="N18" s="20">
        <v>0</v>
      </c>
    </row>
    <row r="19" spans="1:14" ht="11.25" customHeight="1" x14ac:dyDescent="0.15">
      <c r="A19" s="22" t="s">
        <v>29</v>
      </c>
      <c r="B19" s="16">
        <f t="shared" ref="B19:N19" si="5">SUM(B20:B22)</f>
        <v>37801701.100000009</v>
      </c>
      <c r="C19" s="16">
        <f t="shared" si="5"/>
        <v>1690220.68</v>
      </c>
      <c r="D19" s="16">
        <f t="shared" si="5"/>
        <v>80377.100000000006</v>
      </c>
      <c r="E19" s="16">
        <f t="shared" si="5"/>
        <v>1569354.27</v>
      </c>
      <c r="F19" s="16">
        <f t="shared" si="5"/>
        <v>1246902.77</v>
      </c>
      <c r="G19" s="16">
        <f t="shared" si="5"/>
        <v>20047125.050000004</v>
      </c>
      <c r="H19" s="16">
        <f t="shared" si="5"/>
        <v>7054878.3100000005</v>
      </c>
      <c r="I19" s="16">
        <f t="shared" si="5"/>
        <v>583591.2300000001</v>
      </c>
      <c r="J19" s="16">
        <f t="shared" si="5"/>
        <v>5000764.4300000016</v>
      </c>
      <c r="K19" s="16">
        <f t="shared" si="5"/>
        <v>218236.66</v>
      </c>
      <c r="L19" s="16">
        <f t="shared" si="5"/>
        <v>144709</v>
      </c>
      <c r="M19" s="16">
        <f t="shared" si="5"/>
        <v>159471.6</v>
      </c>
      <c r="N19" s="16">
        <f t="shared" si="5"/>
        <v>6070</v>
      </c>
    </row>
    <row r="20" spans="1:14" ht="11.25" customHeight="1" x14ac:dyDescent="0.15">
      <c r="A20" s="19" t="s">
        <v>30</v>
      </c>
      <c r="B20" s="16">
        <f>SUM(C20:N20)</f>
        <v>1607431.2699999998</v>
      </c>
      <c r="C20" s="20">
        <v>80480</v>
      </c>
      <c r="D20" s="20">
        <v>0</v>
      </c>
      <c r="E20" s="20">
        <v>596720.49</v>
      </c>
      <c r="F20" s="20">
        <v>0</v>
      </c>
      <c r="G20" s="20">
        <v>4114</v>
      </c>
      <c r="H20" s="20">
        <v>382623.42</v>
      </c>
      <c r="I20" s="20">
        <v>39541.160000000003</v>
      </c>
      <c r="J20" s="20">
        <v>503952.19999999995</v>
      </c>
      <c r="K20" s="20">
        <v>0</v>
      </c>
      <c r="L20" s="20">
        <v>0</v>
      </c>
      <c r="M20" s="20">
        <v>0</v>
      </c>
      <c r="N20" s="20">
        <v>0</v>
      </c>
    </row>
    <row r="21" spans="1:14" ht="11.25" customHeight="1" x14ac:dyDescent="0.15">
      <c r="A21" s="19" t="s">
        <v>31</v>
      </c>
      <c r="B21" s="16">
        <f>SUM(C21:N21)</f>
        <v>778946.82000000007</v>
      </c>
      <c r="C21" s="20">
        <v>73316.800000000003</v>
      </c>
      <c r="D21" s="20">
        <v>0</v>
      </c>
      <c r="E21" s="20">
        <v>13105.62</v>
      </c>
      <c r="F21" s="20">
        <v>17671</v>
      </c>
      <c r="G21" s="20">
        <v>56086</v>
      </c>
      <c r="H21" s="20">
        <v>588456.4</v>
      </c>
      <c r="I21" s="20">
        <v>0</v>
      </c>
      <c r="J21" s="20">
        <v>30311</v>
      </c>
      <c r="K21" s="20">
        <v>0</v>
      </c>
      <c r="L21" s="20">
        <v>0</v>
      </c>
      <c r="M21" s="20">
        <v>0</v>
      </c>
      <c r="N21" s="20">
        <v>0</v>
      </c>
    </row>
    <row r="22" spans="1:14" ht="11.25" customHeight="1" x14ac:dyDescent="0.15">
      <c r="A22" s="19" t="s">
        <v>32</v>
      </c>
      <c r="B22" s="16">
        <f>SUM(C22:N22)</f>
        <v>35415323.010000005</v>
      </c>
      <c r="C22" s="20">
        <v>1536423.88</v>
      </c>
      <c r="D22" s="20">
        <v>80377.100000000006</v>
      </c>
      <c r="E22" s="20">
        <v>959528.16</v>
      </c>
      <c r="F22" s="20">
        <v>1229231.77</v>
      </c>
      <c r="G22" s="20">
        <v>19986925.050000004</v>
      </c>
      <c r="H22" s="20">
        <v>6083798.4900000002</v>
      </c>
      <c r="I22" s="20">
        <v>544050.07000000007</v>
      </c>
      <c r="J22" s="20">
        <v>4466501.2300000014</v>
      </c>
      <c r="K22" s="20">
        <v>218236.66</v>
      </c>
      <c r="L22" s="20">
        <v>144709</v>
      </c>
      <c r="M22" s="20">
        <v>159471.6</v>
      </c>
      <c r="N22" s="20">
        <v>6070</v>
      </c>
    </row>
    <row r="23" spans="1:14" ht="11.25" customHeight="1" x14ac:dyDescent="0.15">
      <c r="A23" s="18" t="s">
        <v>33</v>
      </c>
      <c r="B23" s="16">
        <f t="shared" ref="B23:N23" si="6">SUM(B24:B25)</f>
        <v>6708152.4300000016</v>
      </c>
      <c r="C23" s="16">
        <f t="shared" si="6"/>
        <v>434814.63999999996</v>
      </c>
      <c r="D23" s="16">
        <f t="shared" si="6"/>
        <v>0</v>
      </c>
      <c r="E23" s="16">
        <f t="shared" si="6"/>
        <v>370790.20999999996</v>
      </c>
      <c r="F23" s="16">
        <f t="shared" si="6"/>
        <v>129404.61000000002</v>
      </c>
      <c r="G23" s="16">
        <f t="shared" si="6"/>
        <v>648144.06999999995</v>
      </c>
      <c r="H23" s="16">
        <f t="shared" si="6"/>
        <v>889237.48</v>
      </c>
      <c r="I23" s="16">
        <f t="shared" si="6"/>
        <v>1924872.1300000004</v>
      </c>
      <c r="J23" s="16">
        <f t="shared" si="6"/>
        <v>2258151.7900000005</v>
      </c>
      <c r="K23" s="16">
        <f t="shared" si="6"/>
        <v>16403.36</v>
      </c>
      <c r="L23" s="16">
        <f t="shared" si="6"/>
        <v>36334.14</v>
      </c>
      <c r="M23" s="16">
        <f t="shared" si="6"/>
        <v>0</v>
      </c>
      <c r="N23" s="16">
        <f t="shared" si="6"/>
        <v>0</v>
      </c>
    </row>
    <row r="24" spans="1:14" ht="11.25" customHeight="1" x14ac:dyDescent="0.15">
      <c r="A24" s="19" t="s">
        <v>34</v>
      </c>
      <c r="B24" s="16">
        <f>SUM(C24:N24)</f>
        <v>692829.77999999991</v>
      </c>
      <c r="C24" s="20">
        <v>78888.06</v>
      </c>
      <c r="D24" s="20">
        <v>0</v>
      </c>
      <c r="E24" s="20">
        <v>27244.55</v>
      </c>
      <c r="F24" s="20">
        <v>84171.71</v>
      </c>
      <c r="G24" s="20">
        <v>36283.9</v>
      </c>
      <c r="H24" s="20">
        <v>379108.27</v>
      </c>
      <c r="I24" s="20">
        <v>2200.6999999999998</v>
      </c>
      <c r="J24" s="20">
        <v>48598.450000000004</v>
      </c>
      <c r="K24" s="20">
        <v>0</v>
      </c>
      <c r="L24" s="20">
        <v>36334.14</v>
      </c>
      <c r="M24" s="20">
        <v>0</v>
      </c>
      <c r="N24" s="20">
        <v>0</v>
      </c>
    </row>
    <row r="25" spans="1:14" ht="11.25" customHeight="1" x14ac:dyDescent="0.15">
      <c r="A25" s="19" t="s">
        <v>35</v>
      </c>
      <c r="B25" s="16">
        <f>SUM(C25:N25)</f>
        <v>6015322.6500000013</v>
      </c>
      <c r="C25" s="20">
        <v>355926.57999999996</v>
      </c>
      <c r="D25" s="20">
        <v>0</v>
      </c>
      <c r="E25" s="20">
        <v>343545.66</v>
      </c>
      <c r="F25" s="20">
        <v>45232.9</v>
      </c>
      <c r="G25" s="20">
        <v>611860.16999999993</v>
      </c>
      <c r="H25" s="20">
        <v>510129.20999999996</v>
      </c>
      <c r="I25" s="20">
        <v>1922671.4300000004</v>
      </c>
      <c r="J25" s="20">
        <v>2209553.3400000003</v>
      </c>
      <c r="K25" s="20">
        <v>16403.36</v>
      </c>
      <c r="L25" s="20">
        <v>0</v>
      </c>
      <c r="M25" s="20">
        <v>0</v>
      </c>
      <c r="N25" s="20">
        <v>0</v>
      </c>
    </row>
    <row r="26" spans="1:14" ht="11.25" customHeight="1" x14ac:dyDescent="0.15">
      <c r="A26" s="17" t="s">
        <v>36</v>
      </c>
      <c r="B26" s="23">
        <f>SUM(B27,B29)</f>
        <v>334756565.59000003</v>
      </c>
      <c r="C26" s="23">
        <f t="shared" ref="C26:N26" si="7">SUM(C27,C29)</f>
        <v>8779683.8899999987</v>
      </c>
      <c r="D26" s="23">
        <f t="shared" si="7"/>
        <v>14531168.519999985</v>
      </c>
      <c r="E26" s="23">
        <f t="shared" si="7"/>
        <v>42824678.950000033</v>
      </c>
      <c r="F26" s="23">
        <f t="shared" si="7"/>
        <v>13602746.330000004</v>
      </c>
      <c r="G26" s="23">
        <f t="shared" si="7"/>
        <v>181907893.39000002</v>
      </c>
      <c r="H26" s="23">
        <f t="shared" si="7"/>
        <v>51325659.69000002</v>
      </c>
      <c r="I26" s="23">
        <f t="shared" si="7"/>
        <v>11505456.950000007</v>
      </c>
      <c r="J26" s="23">
        <f t="shared" si="7"/>
        <v>6441004.5200000033</v>
      </c>
      <c r="K26" s="23">
        <f t="shared" si="7"/>
        <v>717460.05</v>
      </c>
      <c r="L26" s="23">
        <f t="shared" si="7"/>
        <v>2872786.2300000004</v>
      </c>
      <c r="M26" s="23">
        <f t="shared" si="7"/>
        <v>245084.14</v>
      </c>
      <c r="N26" s="23">
        <f t="shared" si="7"/>
        <v>2942.9300000000003</v>
      </c>
    </row>
    <row r="27" spans="1:14" ht="11.25" customHeight="1" x14ac:dyDescent="0.15">
      <c r="A27" s="22" t="s">
        <v>29</v>
      </c>
      <c r="B27" s="23">
        <f>SUM(B28)</f>
        <v>4623737.59</v>
      </c>
      <c r="C27" s="23">
        <f t="shared" ref="C27:N27" si="8">SUM(C28)</f>
        <v>0</v>
      </c>
      <c r="D27" s="23">
        <f t="shared" si="8"/>
        <v>0</v>
      </c>
      <c r="E27" s="23">
        <f t="shared" si="8"/>
        <v>3980</v>
      </c>
      <c r="F27" s="23">
        <f t="shared" si="8"/>
        <v>20500</v>
      </c>
      <c r="G27" s="23">
        <f t="shared" si="8"/>
        <v>3995739.7</v>
      </c>
      <c r="H27" s="23">
        <f t="shared" si="8"/>
        <v>0</v>
      </c>
      <c r="I27" s="23">
        <f t="shared" si="8"/>
        <v>86297.63</v>
      </c>
      <c r="J27" s="23">
        <f t="shared" si="8"/>
        <v>292633.26</v>
      </c>
      <c r="K27" s="23">
        <f t="shared" si="8"/>
        <v>0</v>
      </c>
      <c r="L27" s="23">
        <f t="shared" si="8"/>
        <v>224587</v>
      </c>
      <c r="M27" s="23">
        <f t="shared" si="8"/>
        <v>0</v>
      </c>
      <c r="N27" s="23">
        <f t="shared" si="8"/>
        <v>0</v>
      </c>
    </row>
    <row r="28" spans="1:14" ht="11.25" customHeight="1" x14ac:dyDescent="0.15">
      <c r="A28" s="24" t="s">
        <v>32</v>
      </c>
      <c r="B28" s="23">
        <f>SUM(C28:N28)</f>
        <v>4623737.59</v>
      </c>
      <c r="C28" s="25">
        <v>0</v>
      </c>
      <c r="D28" s="25">
        <v>0</v>
      </c>
      <c r="E28" s="25">
        <v>3980</v>
      </c>
      <c r="F28" s="21">
        <v>20500</v>
      </c>
      <c r="G28" s="20">
        <v>3995739.7</v>
      </c>
      <c r="H28" s="20">
        <v>0</v>
      </c>
      <c r="I28" s="20">
        <v>86297.63</v>
      </c>
      <c r="J28" s="20">
        <v>292633.26</v>
      </c>
      <c r="K28" s="20">
        <v>0</v>
      </c>
      <c r="L28" s="20">
        <v>224587</v>
      </c>
      <c r="M28" s="20">
        <v>0</v>
      </c>
      <c r="N28" s="20">
        <v>0</v>
      </c>
    </row>
    <row r="29" spans="1:14" ht="11.25" customHeight="1" x14ac:dyDescent="0.15">
      <c r="A29" s="26" t="s">
        <v>33</v>
      </c>
      <c r="B29" s="23">
        <f>SUM(B30)</f>
        <v>330132828.00000006</v>
      </c>
      <c r="C29" s="23">
        <f t="shared" ref="C29:N29" si="9">SUM(C30)</f>
        <v>8779683.8899999987</v>
      </c>
      <c r="D29" s="23">
        <f t="shared" si="9"/>
        <v>14531168.519999985</v>
      </c>
      <c r="E29" s="23">
        <f t="shared" si="9"/>
        <v>42820698.950000033</v>
      </c>
      <c r="F29" s="23">
        <f t="shared" si="9"/>
        <v>13582246.330000004</v>
      </c>
      <c r="G29" s="23">
        <f t="shared" si="9"/>
        <v>177912153.69000003</v>
      </c>
      <c r="H29" s="23">
        <f t="shared" si="9"/>
        <v>51325659.69000002</v>
      </c>
      <c r="I29" s="23">
        <f t="shared" si="9"/>
        <v>11419159.320000006</v>
      </c>
      <c r="J29" s="23">
        <f t="shared" si="9"/>
        <v>6148371.2600000035</v>
      </c>
      <c r="K29" s="23">
        <f t="shared" si="9"/>
        <v>717460.05</v>
      </c>
      <c r="L29" s="23">
        <f t="shared" si="9"/>
        <v>2648199.2300000004</v>
      </c>
      <c r="M29" s="23">
        <f t="shared" si="9"/>
        <v>245084.14</v>
      </c>
      <c r="N29" s="23">
        <f t="shared" si="9"/>
        <v>2942.9300000000003</v>
      </c>
    </row>
    <row r="30" spans="1:14" ht="11.25" customHeight="1" x14ac:dyDescent="0.15">
      <c r="A30" s="27" t="s">
        <v>35</v>
      </c>
      <c r="B30" s="23">
        <f>SUM(C30:N30)</f>
        <v>330132828.00000006</v>
      </c>
      <c r="C30" s="25">
        <v>8779683.8899999987</v>
      </c>
      <c r="D30" s="25">
        <v>14531168.519999985</v>
      </c>
      <c r="E30" s="25">
        <v>42820698.950000033</v>
      </c>
      <c r="F30" s="21">
        <v>13582246.330000004</v>
      </c>
      <c r="G30" s="25">
        <v>177912153.69000003</v>
      </c>
      <c r="H30" s="25">
        <v>51325659.69000002</v>
      </c>
      <c r="I30" s="25">
        <v>11419159.320000006</v>
      </c>
      <c r="J30" s="20">
        <v>6148371.2600000035</v>
      </c>
      <c r="K30" s="20">
        <v>717460.05</v>
      </c>
      <c r="L30" s="20">
        <v>2648199.2300000004</v>
      </c>
      <c r="M30" s="20">
        <v>245084.14</v>
      </c>
      <c r="N30" s="20">
        <v>2942.9300000000003</v>
      </c>
    </row>
    <row r="31" spans="1:14" ht="11.25" customHeight="1" x14ac:dyDescent="0.15">
      <c r="A31" s="1"/>
      <c r="B31" s="2"/>
      <c r="C31" s="2"/>
      <c r="D31" s="2"/>
      <c r="E31" s="2"/>
      <c r="F31" s="2"/>
      <c r="G31" s="2"/>
      <c r="H31" s="2"/>
      <c r="I31" s="2"/>
    </row>
    <row r="32" spans="1:14" ht="11.25" customHeight="1" x14ac:dyDescent="0.15">
      <c r="A32" s="28" t="s">
        <v>37</v>
      </c>
      <c r="B32" s="2"/>
      <c r="C32" s="2"/>
      <c r="D32" s="2"/>
      <c r="E32" s="2"/>
      <c r="F32" s="2"/>
      <c r="G32" s="2"/>
      <c r="H32" s="2"/>
      <c r="I32" s="2"/>
    </row>
    <row r="33" spans="1:9" s="3" customFormat="1" ht="11.25" customHeight="1" x14ac:dyDescent="0.15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4" spans="1:9" s="3" customFormat="1" ht="11.25" customHeight="1" x14ac:dyDescent="0.15">
      <c r="A34" s="29" t="s">
        <v>39</v>
      </c>
      <c r="B34" s="2"/>
      <c r="C34" s="2"/>
      <c r="D34" s="2"/>
      <c r="E34" s="2"/>
      <c r="F34" s="2"/>
      <c r="G34" s="2"/>
      <c r="H34" s="2"/>
      <c r="I34" s="2"/>
    </row>
    <row r="35" spans="1:9" s="3" customFormat="1" ht="11.25" customHeight="1" x14ac:dyDescent="0.15">
      <c r="A35" s="1" t="s">
        <v>40</v>
      </c>
      <c r="B35" s="2"/>
      <c r="C35" s="2"/>
      <c r="D35" s="2"/>
      <c r="E35" s="2"/>
      <c r="F35" s="2"/>
      <c r="G35" s="2"/>
      <c r="H35" s="2"/>
      <c r="I35" s="2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2022-03-30T14:04:57Z</dcterms:created>
  <dcterms:modified xsi:type="dcterms:W3CDTF">2022-03-30T14:04:59Z</dcterms:modified>
</cp:coreProperties>
</file>