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H29" i="1" s="1"/>
  <c r="G30" i="1"/>
  <c r="G29" i="1" s="1"/>
  <c r="F30" i="1"/>
  <c r="E30" i="1"/>
  <c r="D30" i="1"/>
  <c r="C30" i="1"/>
  <c r="B30" i="1"/>
  <c r="B29" i="1" s="1"/>
  <c r="K29" i="1"/>
  <c r="J29" i="1"/>
  <c r="I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H25" i="1" s="1"/>
  <c r="G27" i="1"/>
  <c r="G25" i="1" s="1"/>
  <c r="F27" i="1"/>
  <c r="E27" i="1"/>
  <c r="D27" i="1"/>
  <c r="C27" i="1"/>
  <c r="B27" i="1"/>
  <c r="B25" i="1" s="1"/>
  <c r="K26" i="1"/>
  <c r="K25" i="1" s="1"/>
  <c r="J26" i="1"/>
  <c r="I26" i="1"/>
  <c r="H26" i="1"/>
  <c r="G26" i="1"/>
  <c r="F26" i="1"/>
  <c r="F25" i="1" s="1"/>
  <c r="E26" i="1"/>
  <c r="E25" i="1" s="1"/>
  <c r="D26" i="1"/>
  <c r="C26" i="1"/>
  <c r="B26" i="1"/>
  <c r="J25" i="1"/>
  <c r="I25" i="1"/>
  <c r="D25" i="1"/>
  <c r="C25" i="1"/>
  <c r="K24" i="1"/>
  <c r="J24" i="1"/>
  <c r="I24" i="1"/>
  <c r="H24" i="1"/>
  <c r="H23" i="1" s="1"/>
  <c r="G24" i="1"/>
  <c r="G23" i="1" s="1"/>
  <c r="F24" i="1"/>
  <c r="E24" i="1"/>
  <c r="D24" i="1"/>
  <c r="C24" i="1"/>
  <c r="B24" i="1"/>
  <c r="B23" i="1" s="1"/>
  <c r="K23" i="1"/>
  <c r="J23" i="1"/>
  <c r="I23" i="1"/>
  <c r="F23" i="1"/>
  <c r="E23" i="1"/>
  <c r="D23" i="1"/>
  <c r="C23" i="1"/>
  <c r="K22" i="1"/>
  <c r="J22" i="1"/>
  <c r="J21" i="1" s="1"/>
  <c r="I22" i="1"/>
  <c r="I21" i="1" s="1"/>
  <c r="H22" i="1"/>
  <c r="G22" i="1"/>
  <c r="F22" i="1"/>
  <c r="E22" i="1"/>
  <c r="D22" i="1"/>
  <c r="D21" i="1" s="1"/>
  <c r="C22" i="1"/>
  <c r="C21" i="1" s="1"/>
  <c r="B22" i="1"/>
  <c r="K21" i="1"/>
  <c r="H21" i="1"/>
  <c r="G21" i="1"/>
  <c r="F21" i="1"/>
  <c r="E21" i="1"/>
  <c r="B21" i="1"/>
  <c r="K20" i="1"/>
  <c r="K18" i="1" s="1"/>
  <c r="J20" i="1"/>
  <c r="I20" i="1"/>
  <c r="H20" i="1"/>
  <c r="G20" i="1"/>
  <c r="F20" i="1"/>
  <c r="F18" i="1" s="1"/>
  <c r="E20" i="1"/>
  <c r="E18" i="1" s="1"/>
  <c r="D20" i="1"/>
  <c r="C20" i="1"/>
  <c r="B20" i="1"/>
  <c r="K19" i="1"/>
  <c r="J19" i="1"/>
  <c r="J18" i="1" s="1"/>
  <c r="I19" i="1"/>
  <c r="I18" i="1" s="1"/>
  <c r="H19" i="1"/>
  <c r="G19" i="1"/>
  <c r="F19" i="1"/>
  <c r="E19" i="1"/>
  <c r="D19" i="1"/>
  <c r="D18" i="1" s="1"/>
  <c r="C19" i="1"/>
  <c r="C18" i="1" s="1"/>
  <c r="B19" i="1"/>
  <c r="H18" i="1"/>
  <c r="G18" i="1"/>
  <c r="B18" i="1"/>
  <c r="K17" i="1"/>
  <c r="K16" i="1" s="1"/>
  <c r="J17" i="1"/>
  <c r="I17" i="1"/>
  <c r="H17" i="1"/>
  <c r="G17" i="1"/>
  <c r="F17" i="1"/>
  <c r="F16" i="1" s="1"/>
  <c r="E17" i="1"/>
  <c r="E16" i="1" s="1"/>
  <c r="D17" i="1"/>
  <c r="C17" i="1"/>
  <c r="B17" i="1"/>
  <c r="J16" i="1"/>
  <c r="I16" i="1"/>
  <c r="H16" i="1"/>
  <c r="G16" i="1"/>
  <c r="D16" i="1"/>
  <c r="C16" i="1"/>
  <c r="B16" i="1"/>
  <c r="K15" i="1"/>
  <c r="J15" i="1"/>
  <c r="I15" i="1"/>
  <c r="H15" i="1"/>
  <c r="H13" i="1" s="1"/>
  <c r="G15" i="1"/>
  <c r="G13" i="1" s="1"/>
  <c r="F15" i="1"/>
  <c r="E15" i="1"/>
  <c r="D15" i="1"/>
  <c r="C15" i="1"/>
  <c r="B15" i="1"/>
  <c r="B13" i="1" s="1"/>
  <c r="K14" i="1"/>
  <c r="K13" i="1" s="1"/>
  <c r="J14" i="1"/>
  <c r="I14" i="1"/>
  <c r="H14" i="1"/>
  <c r="G14" i="1"/>
  <c r="F14" i="1"/>
  <c r="F13" i="1" s="1"/>
  <c r="E14" i="1"/>
  <c r="E13" i="1" s="1"/>
  <c r="D14" i="1"/>
  <c r="C14" i="1"/>
  <c r="B14" i="1"/>
  <c r="J13" i="1"/>
  <c r="I13" i="1"/>
  <c r="D13" i="1"/>
  <c r="C13" i="1"/>
  <c r="K12" i="1"/>
  <c r="J12" i="1"/>
  <c r="I12" i="1"/>
  <c r="H12" i="1"/>
  <c r="H11" i="1" s="1"/>
  <c r="G12" i="1"/>
  <c r="G11" i="1" s="1"/>
  <c r="F12" i="1"/>
  <c r="E12" i="1"/>
  <c r="D12" i="1"/>
  <c r="C12" i="1"/>
  <c r="B12" i="1"/>
  <c r="B11" i="1" s="1"/>
  <c r="K11" i="1"/>
  <c r="J11" i="1"/>
  <c r="I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H7" i="1" s="1"/>
  <c r="H6" i="1" s="1"/>
  <c r="G9" i="1"/>
  <c r="G7" i="1" s="1"/>
  <c r="G6" i="1" s="1"/>
  <c r="F9" i="1"/>
  <c r="E9" i="1"/>
  <c r="D9" i="1"/>
  <c r="C9" i="1"/>
  <c r="B9" i="1"/>
  <c r="B7" i="1" s="1"/>
  <c r="B6" i="1" s="1"/>
  <c r="K8" i="1"/>
  <c r="K7" i="1" s="1"/>
  <c r="K6" i="1" s="1"/>
  <c r="J8" i="1"/>
  <c r="I8" i="1"/>
  <c r="H8" i="1"/>
  <c r="G8" i="1"/>
  <c r="F8" i="1"/>
  <c r="F7" i="1" s="1"/>
  <c r="E8" i="1"/>
  <c r="E7" i="1" s="1"/>
  <c r="E6" i="1" s="1"/>
  <c r="D8" i="1"/>
  <c r="C8" i="1"/>
  <c r="B8" i="1"/>
  <c r="J7" i="1"/>
  <c r="I7" i="1"/>
  <c r="I6" i="1" s="1"/>
  <c r="D7" i="1"/>
  <c r="D6" i="1" s="1"/>
  <c r="C7" i="1"/>
  <c r="F6" i="1" l="1"/>
  <c r="J6" i="1"/>
  <c r="C6" i="1"/>
</calcChain>
</file>

<file path=xl/sharedStrings.xml><?xml version="1.0" encoding="utf-8"?>
<sst xmlns="http://schemas.openxmlformats.org/spreadsheetml/2006/main" count="48" uniqueCount="37">
  <si>
    <r>
      <t>TABLA 24.4: MONTOS DE IMPORTACIONES (EN PESOS DE 2019 CIF) Y EXPORTACIONES (EN PESOS DE 2019 FOB) DE BIENES CULTURALES Y CREATIVOS, POR AÑO, SEGÚN DOMINIO Y SUBDOMINIO CULTURAL. 2015-2019</t>
    </r>
    <r>
      <rPr>
        <b/>
        <vertAlign val="superscript"/>
        <sz val="8"/>
        <rFont val="Verdana"/>
        <family val="2"/>
      </rPr>
      <t>/1</t>
    </r>
  </si>
  <si>
    <t>DOMINIO Y SUBDOMINIO CULTURAL</t>
  </si>
  <si>
    <r>
      <t>2015</t>
    </r>
    <r>
      <rPr>
        <b/>
        <vertAlign val="superscript"/>
        <sz val="8"/>
        <rFont val="Verdana"/>
        <family val="2"/>
      </rPr>
      <t>/2</t>
    </r>
  </si>
  <si>
    <r>
      <t>2016</t>
    </r>
    <r>
      <rPr>
        <b/>
        <vertAlign val="superscript"/>
        <sz val="8"/>
        <rFont val="Verdana"/>
        <family val="2"/>
      </rPr>
      <t>/3</t>
    </r>
  </si>
  <si>
    <r>
      <t>2017</t>
    </r>
    <r>
      <rPr>
        <b/>
        <vertAlign val="superscript"/>
        <sz val="8"/>
        <rFont val="Verdana"/>
        <family val="2"/>
      </rPr>
      <t>/4</t>
    </r>
  </si>
  <si>
    <r>
      <t>2018</t>
    </r>
    <r>
      <rPr>
        <b/>
        <vertAlign val="superscript"/>
        <sz val="8"/>
        <rFont val="Verdana"/>
        <family val="2"/>
      </rPr>
      <t>/5</t>
    </r>
  </si>
  <si>
    <t>IMPORTACIONES 
(en pesos de 
2019 $ CIF)</t>
  </si>
  <si>
    <t>EXPORTACIONES
(en pesos de 
2019 $ FOB)</t>
  </si>
  <si>
    <t>TOTAL</t>
  </si>
  <si>
    <t>Arquitectura, Diseño y Servicios Creativos</t>
  </si>
  <si>
    <t>Arquitectura</t>
  </si>
  <si>
    <t>Diseño</t>
  </si>
  <si>
    <t>Publicidad</t>
  </si>
  <si>
    <t>Artes Escénicas</t>
  </si>
  <si>
    <t>Circo</t>
  </si>
  <si>
    <t>Artes Literarias, Libros y Prensa</t>
  </si>
  <si>
    <t>Diarios y Revistas</t>
  </si>
  <si>
    <t>Editorial</t>
  </si>
  <si>
    <t>Artes Musicales</t>
  </si>
  <si>
    <t>Música</t>
  </si>
  <si>
    <t>Artes Visuales</t>
  </si>
  <si>
    <t>Fotografía</t>
  </si>
  <si>
    <t>Artesanía</t>
  </si>
  <si>
    <t>Infraestructura y Equipamiento</t>
  </si>
  <si>
    <t>Medios Informáticos</t>
  </si>
  <si>
    <t>Medios Audiovisuales e Interactivos</t>
  </si>
  <si>
    <t>Audiovisual</t>
  </si>
  <si>
    <t>Radio y Televisión</t>
  </si>
  <si>
    <t>Video Juegos</t>
  </si>
  <si>
    <t>Patrimonio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</si>
  <si>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valores en pesos corrientes de la tabla 24.3 han sido deflactados según IPC año base 2018, con el siguiente detalle de Índice de Variación: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</si>
  <si>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Dic. 2015: 10,9850107066381. Valor utilizado para ajustes de pesos corrientes 2015 a pesos 2019, para exportaciones e importaciones del año 2015.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</si>
  <si>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Dic. 2016: 7,82192635739547. Valor utilizado para ajustes de pesos corrientes 2016 a pesos 2019, para exportaciones e importaciones del año 2016.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</si>
  <si>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Dic. 2017: 5,79710144927535. Valor utilizado para ajustes de pesos corrientes 2017 a pesos 2019, para exportaciones e importaciones del año 2017.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</si>
  <si>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Dic. 2018: 2,89855072463769. Valor utilizado para ajustes de pesos corrientes 2018 a pesos 2019, para exportaciones e importaciones del año 2018.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</si>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</sst>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1" fontId="2" fillId="0" borderId="0" xfId="1" applyFont="1" applyFill="1" applyBorder="1" applyAlignment="1">
      <alignment horizontal="center" vertical="center" wrapText="1"/>
    </xf>
    <xf numFmtId="0" fontId="2" fillId="0" borderId="0" xfId="0" applyFont="1"/>
    <xf numFmtId="41" fontId="2" fillId="0" borderId="0" xfId="1" applyFont="1" applyFill="1"/>
    <xf numFmtId="0" fontId="4" fillId="0" borderId="0" xfId="0" applyFont="1" applyAlignment="1">
      <alignment horizontal="left" indent="1"/>
    </xf>
    <xf numFmtId="41" fontId="4" fillId="0" borderId="0" xfId="1" applyFont="1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</cellXfs>
  <cellStyles count="2">
    <cellStyle name="Millares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8">
          <cell r="B8">
            <v>35119210.964999996</v>
          </cell>
          <cell r="C8">
            <v>13513206.625</v>
          </cell>
          <cell r="D8">
            <v>38948229.728100009</v>
          </cell>
          <cell r="E8">
            <v>0</v>
          </cell>
          <cell r="F8">
            <v>55244730.174699999</v>
          </cell>
          <cell r="G8">
            <v>2001546.7384000001</v>
          </cell>
          <cell r="H8">
            <v>33734811.963299997</v>
          </cell>
          <cell r="I8">
            <v>401872640.06399995</v>
          </cell>
          <cell r="J8">
            <v>60396430.645800002</v>
          </cell>
          <cell r="K8">
            <v>249914951.55000001</v>
          </cell>
        </row>
        <row r="9">
          <cell r="B9">
            <v>1736868931.3400009</v>
          </cell>
          <cell r="C9">
            <v>714457585.23749995</v>
          </cell>
          <cell r="D9">
            <v>2110809761.2833004</v>
          </cell>
          <cell r="E9">
            <v>557973169.67700005</v>
          </cell>
          <cell r="F9">
            <v>2171668886.7852001</v>
          </cell>
          <cell r="G9">
            <v>619872774.43190002</v>
          </cell>
          <cell r="H9">
            <v>2569785814.0016999</v>
          </cell>
          <cell r="I9">
            <v>755511177.94949996</v>
          </cell>
          <cell r="J9">
            <v>2557017609.3801003</v>
          </cell>
          <cell r="K9">
            <v>752804773.16849995</v>
          </cell>
        </row>
        <row r="10">
          <cell r="B10">
            <v>15213155816.662489</v>
          </cell>
          <cell r="C10">
            <v>12524705023.685001</v>
          </cell>
          <cell r="D10">
            <v>14841039744.715799</v>
          </cell>
          <cell r="E10">
            <v>10087412992.433702</v>
          </cell>
          <cell r="F10">
            <v>13923757580.558096</v>
          </cell>
          <cell r="G10">
            <v>9169526601.0799007</v>
          </cell>
          <cell r="H10">
            <v>14197688231.298601</v>
          </cell>
          <cell r="I10">
            <v>6239719397.8791018</v>
          </cell>
          <cell r="J10">
            <v>15730258654.840502</v>
          </cell>
          <cell r="K10">
            <v>7155361727.3151007</v>
          </cell>
        </row>
        <row r="12">
          <cell r="B12">
            <v>122626542.0175</v>
          </cell>
          <cell r="C12">
            <v>0</v>
          </cell>
          <cell r="D12">
            <v>79443591.311700001</v>
          </cell>
          <cell r="E12">
            <v>7901854.8840000015</v>
          </cell>
          <cell r="F12">
            <v>229852008.65550002</v>
          </cell>
          <cell r="G12">
            <v>0</v>
          </cell>
          <cell r="H12">
            <v>202907279.91870001</v>
          </cell>
          <cell r="I12">
            <v>22353618.795899998</v>
          </cell>
          <cell r="J12">
            <v>148091062.63139999</v>
          </cell>
          <cell r="K12">
            <v>0</v>
          </cell>
        </row>
        <row r="14">
          <cell r="B14">
            <v>5250344329.5650005</v>
          </cell>
          <cell r="C14">
            <v>22308039019.694996</v>
          </cell>
          <cell r="D14">
            <v>4690850851.0017004</v>
          </cell>
          <cell r="E14">
            <v>21045276871.565102</v>
          </cell>
          <cell r="F14">
            <v>3843049702.7174997</v>
          </cell>
          <cell r="G14">
            <v>21501419161.698299</v>
          </cell>
          <cell r="H14">
            <v>1526796501.9215994</v>
          </cell>
          <cell r="I14">
            <v>24337542787.899601</v>
          </cell>
          <cell r="J14">
            <v>3912878694.3102007</v>
          </cell>
          <cell r="K14">
            <v>20385822107.297695</v>
          </cell>
        </row>
        <row r="15">
          <cell r="B15">
            <v>241665707219.57281</v>
          </cell>
          <cell r="C15">
            <v>5799184075.3424988</v>
          </cell>
          <cell r="D15">
            <v>232692311005.44666</v>
          </cell>
          <cell r="E15">
            <v>6625300399.9182014</v>
          </cell>
          <cell r="F15">
            <v>236759786799.3512</v>
          </cell>
          <cell r="G15">
            <v>6375391392.4701004</v>
          </cell>
          <cell r="H15">
            <v>232844328529.49353</v>
          </cell>
          <cell r="I15">
            <v>9586832837.3307037</v>
          </cell>
          <cell r="J15">
            <v>225969483787.76617</v>
          </cell>
          <cell r="K15">
            <v>9648003244.860899</v>
          </cell>
        </row>
        <row r="17">
          <cell r="B17">
            <v>81953307131.522491</v>
          </cell>
          <cell r="C17">
            <v>1364659413.3625004</v>
          </cell>
          <cell r="D17">
            <v>89496497060.609085</v>
          </cell>
          <cell r="E17">
            <v>905191974.98730004</v>
          </cell>
          <cell r="F17">
            <v>107459416798.75832</v>
          </cell>
          <cell r="G17">
            <v>1778192185.4565001</v>
          </cell>
          <cell r="H17">
            <v>111029819542.81139</v>
          </cell>
          <cell r="I17">
            <v>1570080592.5419996</v>
          </cell>
          <cell r="J17">
            <v>118641023689.22726</v>
          </cell>
          <cell r="K17">
            <v>938976625.22489953</v>
          </cell>
        </row>
        <row r="19">
          <cell r="B19">
            <v>17143801042.944984</v>
          </cell>
          <cell r="C19">
            <v>1028900420.0475</v>
          </cell>
          <cell r="D19">
            <v>17168965172.181898</v>
          </cell>
          <cell r="E19">
            <v>769103086.70579994</v>
          </cell>
          <cell r="F19">
            <v>19512561857.423798</v>
          </cell>
          <cell r="G19">
            <v>550415041.69959986</v>
          </cell>
          <cell r="H19">
            <v>20568621298.442703</v>
          </cell>
          <cell r="I19">
            <v>1227713444.4917998</v>
          </cell>
          <cell r="J19">
            <v>20872547195.031006</v>
          </cell>
          <cell r="K19">
            <v>581056889.17229998</v>
          </cell>
        </row>
        <row r="20">
          <cell r="B20">
            <v>77064341309.322357</v>
          </cell>
          <cell r="C20">
            <v>2050751394.4824994</v>
          </cell>
          <cell r="D20">
            <v>72604757896.301407</v>
          </cell>
          <cell r="E20">
            <v>1208919890.9634001</v>
          </cell>
          <cell r="F20">
            <v>75177880669.966766</v>
          </cell>
          <cell r="G20">
            <v>1502445525.9077001</v>
          </cell>
          <cell r="H20">
            <v>78027850801.095291</v>
          </cell>
          <cell r="I20">
            <v>891141093.8198998</v>
          </cell>
          <cell r="J20">
            <v>80670550293.904526</v>
          </cell>
          <cell r="K20">
            <v>1752948628.2018006</v>
          </cell>
        </row>
        <row r="22">
          <cell r="B22">
            <v>91314204797.800217</v>
          </cell>
          <cell r="C22">
            <v>41801836070.975029</v>
          </cell>
          <cell r="D22">
            <v>89630100690.045319</v>
          </cell>
          <cell r="E22">
            <v>37112734904.576118</v>
          </cell>
          <cell r="F22">
            <v>77856668819.457092</v>
          </cell>
          <cell r="G22">
            <v>31567271466.506615</v>
          </cell>
          <cell r="H22">
            <v>94609800056.950653</v>
          </cell>
          <cell r="I22">
            <v>35280436756.126801</v>
          </cell>
          <cell r="J22">
            <v>93920346665.040695</v>
          </cell>
          <cell r="K22">
            <v>38299328237.163597</v>
          </cell>
        </row>
        <row r="24">
          <cell r="B24">
            <v>1005535734329.7723</v>
          </cell>
          <cell r="C24">
            <v>17602381224.194988</v>
          </cell>
          <cell r="D24">
            <v>954392976522.33167</v>
          </cell>
          <cell r="E24">
            <v>20213478920.434792</v>
          </cell>
          <cell r="F24">
            <v>572244493572.38354</v>
          </cell>
          <cell r="G24">
            <v>14711214915.241905</v>
          </cell>
          <cell r="H24">
            <v>683868608083.58203</v>
          </cell>
          <cell r="I24">
            <v>15845472190.031404</v>
          </cell>
          <cell r="J24">
            <v>594192147550.6145</v>
          </cell>
          <cell r="K24">
            <v>42792010834.619705</v>
          </cell>
        </row>
        <row r="26">
          <cell r="B26">
            <v>31965791161.012554</v>
          </cell>
          <cell r="C26">
            <v>701739501.72249997</v>
          </cell>
          <cell r="D26">
            <v>26731005980.609703</v>
          </cell>
          <cell r="E26">
            <v>408095988.62340003</v>
          </cell>
          <cell r="F26">
            <v>25752090167.879894</v>
          </cell>
          <cell r="G26">
            <v>205687608.27670002</v>
          </cell>
          <cell r="H26">
            <v>27086722985.9646</v>
          </cell>
          <cell r="I26">
            <v>388874196.01170003</v>
          </cell>
          <cell r="J26">
            <v>24105062311.330517</v>
          </cell>
          <cell r="K26">
            <v>448596020.60100007</v>
          </cell>
        </row>
        <row r="27">
          <cell r="B27">
            <v>422256379199.03522</v>
          </cell>
          <cell r="C27">
            <v>4721819569.687499</v>
          </cell>
          <cell r="D27">
            <v>461246590370.64307</v>
          </cell>
          <cell r="E27">
            <v>3682849116.4542017</v>
          </cell>
          <cell r="F27">
            <v>463149380394.32037</v>
          </cell>
          <cell r="G27">
            <v>2129072111.5356007</v>
          </cell>
          <cell r="H27">
            <v>432926445560.86566</v>
          </cell>
          <cell r="I27">
            <v>2085390825.1343999</v>
          </cell>
          <cell r="J27">
            <v>405766975438.94568</v>
          </cell>
          <cell r="K27">
            <v>4659295289.0184021</v>
          </cell>
        </row>
        <row r="28">
          <cell r="B28">
            <v>33812795464.382507</v>
          </cell>
          <cell r="C28">
            <v>141885921.71250001</v>
          </cell>
          <cell r="D28">
            <v>37852846925.7939</v>
          </cell>
          <cell r="E28">
            <v>226949748.88740003</v>
          </cell>
          <cell r="F28">
            <v>49446571393.181587</v>
          </cell>
          <cell r="G28">
            <v>84923150.007300004</v>
          </cell>
          <cell r="H28">
            <v>53172282368.339394</v>
          </cell>
          <cell r="I28">
            <v>76106111.562600002</v>
          </cell>
          <cell r="J28">
            <v>54989051322.715218</v>
          </cell>
          <cell r="K28">
            <v>414111558.51540005</v>
          </cell>
        </row>
        <row r="30">
          <cell r="B30">
            <v>6968373379.767498</v>
          </cell>
          <cell r="C30">
            <v>377053362.53250003</v>
          </cell>
          <cell r="D30">
            <v>7023410140.9164009</v>
          </cell>
          <cell r="E30">
            <v>146008610.28600001</v>
          </cell>
          <cell r="F30">
            <v>7961937614.0205002</v>
          </cell>
          <cell r="G30">
            <v>455595128.49729997</v>
          </cell>
          <cell r="H30">
            <v>8769406749.6945</v>
          </cell>
          <cell r="I30">
            <v>103648589.29529999</v>
          </cell>
          <cell r="J30">
            <v>12308601507.869696</v>
          </cell>
          <cell r="K30">
            <v>88242718.517099991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2"/>
  <dimension ref="A2:K38"/>
  <sheetViews>
    <sheetView tabSelected="1" zoomScaleNormal="100" workbookViewId="0"/>
  </sheetViews>
  <sheetFormatPr baseColWidth="10" defaultColWidth="11.42578125" defaultRowHeight="10.5" x14ac:dyDescent="0.15"/>
  <cols>
    <col min="1" max="1" width="56.28515625" style="2" customWidth="1"/>
    <col min="2" max="11" width="19.28515625" style="2" customWidth="1"/>
    <col min="12" max="16384" width="11.42578125" style="2"/>
  </cols>
  <sheetData>
    <row r="2" spans="1:11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0.5" customHeight="1" x14ac:dyDescent="0.15"/>
    <row r="4" spans="1:11" ht="15" customHeight="1" x14ac:dyDescent="0.15">
      <c r="A4" s="3" t="s">
        <v>1</v>
      </c>
      <c r="B4" s="4" t="s">
        <v>2</v>
      </c>
      <c r="C4" s="5"/>
      <c r="D4" s="6" t="s">
        <v>3</v>
      </c>
      <c r="E4" s="6"/>
      <c r="F4" s="6" t="s">
        <v>4</v>
      </c>
      <c r="G4" s="6"/>
      <c r="H4" s="6" t="s">
        <v>5</v>
      </c>
      <c r="I4" s="6"/>
      <c r="J4" s="6">
        <v>2019</v>
      </c>
      <c r="K4" s="6"/>
    </row>
    <row r="5" spans="1:11" ht="33.75" customHeight="1" x14ac:dyDescent="0.15">
      <c r="A5" s="7"/>
      <c r="B5" s="8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  <c r="H5" s="9" t="s">
        <v>6</v>
      </c>
      <c r="I5" s="9" t="s">
        <v>7</v>
      </c>
      <c r="J5" s="9" t="s">
        <v>6</v>
      </c>
      <c r="K5" s="9" t="s">
        <v>7</v>
      </c>
    </row>
    <row r="6" spans="1:11" x14ac:dyDescent="0.15">
      <c r="A6" s="10" t="s">
        <v>8</v>
      </c>
      <c r="B6" s="11">
        <f t="shared" ref="B6:K6" si="0">+B7+B11+B13+B16+B18+B21+B23+B25+B29</f>
        <v>2255258202131.4414</v>
      </c>
      <c r="C6" s="11">
        <f t="shared" si="0"/>
        <v>123360866887.78476</v>
      </c>
      <c r="D6" s="11">
        <f t="shared" si="0"/>
        <v>2167868248613.7205</v>
      </c>
      <c r="E6" s="11">
        <f t="shared" si="0"/>
        <v>111053562471.40517</v>
      </c>
      <c r="F6" s="11">
        <f t="shared" si="0"/>
        <v>1751517947140.3083</v>
      </c>
      <c r="G6" s="11">
        <f t="shared" si="0"/>
        <v>95908276644.883926</v>
      </c>
      <c r="H6" s="11">
        <f t="shared" si="0"/>
        <v>1812490879735.6582</v>
      </c>
      <c r="I6" s="11">
        <f t="shared" si="0"/>
        <v>101676832382.38211</v>
      </c>
      <c r="J6" s="11">
        <f t="shared" si="0"/>
        <v>1653844432214.2532</v>
      </c>
      <c r="K6" s="11">
        <f t="shared" si="0"/>
        <v>128166473605.22639</v>
      </c>
    </row>
    <row r="7" spans="1:11" x14ac:dyDescent="0.15">
      <c r="A7" s="12" t="s">
        <v>9</v>
      </c>
      <c r="B7" s="13">
        <f t="shared" ref="B7:K7" si="1">+SUM(B8:B10)</f>
        <v>18850963841.397961</v>
      </c>
      <c r="C7" s="13">
        <f t="shared" si="1"/>
        <v>14708483672.801432</v>
      </c>
      <c r="D7" s="13">
        <f t="shared" si="1"/>
        <v>18319805422.149799</v>
      </c>
      <c r="E7" s="13">
        <f t="shared" si="1"/>
        <v>11478060428.17137</v>
      </c>
      <c r="F7" s="13">
        <f t="shared" si="1"/>
        <v>17086941991.577007</v>
      </c>
      <c r="G7" s="13">
        <f t="shared" si="1"/>
        <v>10359018367.018326</v>
      </c>
      <c r="H7" s="13">
        <f t="shared" si="1"/>
        <v>17288200418.343708</v>
      </c>
      <c r="I7" s="13">
        <f t="shared" si="1"/>
        <v>7611512004.7590542</v>
      </c>
      <c r="J7" s="13">
        <f t="shared" si="1"/>
        <v>18347672694.866402</v>
      </c>
      <c r="K7" s="13">
        <f t="shared" si="1"/>
        <v>8158081452.0336008</v>
      </c>
    </row>
    <row r="8" spans="1:11" x14ac:dyDescent="0.15">
      <c r="A8" s="14" t="s">
        <v>10</v>
      </c>
      <c r="B8" s="15">
        <f>+('[1]24.3'!B8*(10.9850107066381+100))/100</f>
        <v>38977060.049592063</v>
      </c>
      <c r="C8" s="15">
        <f>+('[1]24.3'!C8*(10.9850107066381+100))/100</f>
        <v>14997633.819566378</v>
      </c>
      <c r="D8" s="15">
        <f>+('[1]24.3'!D8*(7.82192635739547+100))/100</f>
        <v>41994731.574941203</v>
      </c>
      <c r="E8" s="15">
        <f>+('[1]24.3'!E8*(7.82192635739547+100))/100</f>
        <v>0</v>
      </c>
      <c r="F8" s="15">
        <f>+('[1]24.3'!F8*(5.79710144927535+100))/100</f>
        <v>58447323.228305787</v>
      </c>
      <c r="G8" s="15">
        <f>+('[1]24.3'!G8*(5.79710144927535+100))/100</f>
        <v>2117578.4333797102</v>
      </c>
      <c r="H8" s="15">
        <f>+('[1]24.3'!H8*(2.89855072463769+100))/100</f>
        <v>34712632.599917389</v>
      </c>
      <c r="I8" s="15">
        <f>+('[1]24.3'!I8*(2.89855072463769+100))/100</f>
        <v>413521122.38469559</v>
      </c>
      <c r="J8" s="15">
        <f>('[1]24.3'!J8)</f>
        <v>60396430.645800002</v>
      </c>
      <c r="K8" s="15">
        <f>('[1]24.3'!K8)</f>
        <v>249914951.55000001</v>
      </c>
    </row>
    <row r="9" spans="1:11" x14ac:dyDescent="0.15">
      <c r="A9" s="14" t="s">
        <v>11</v>
      </c>
      <c r="B9" s="15">
        <f>+('[1]24.3'!B9*(10.9850107066381+100))/100</f>
        <v>1927664169.4079707</v>
      </c>
      <c r="C9" s="15">
        <f>+('[1]24.3'!C9*(10.9850107066381+100))/100</f>
        <v>792940827.47022736</v>
      </c>
      <c r="D9" s="15">
        <f>+('[1]24.3'!D9*(7.82192635739547+100))/100</f>
        <v>2275915746.3555956</v>
      </c>
      <c r="E9" s="15">
        <f>+('[1]24.3'!E9*(7.82192635739547+100))/100</f>
        <v>601617420.10316026</v>
      </c>
      <c r="F9" s="15">
        <f>+('[1]24.3'!F9*(5.79710144927535+100))/100</f>
        <v>2297562735.2944865</v>
      </c>
      <c r="G9" s="15">
        <f>+('[1]24.3'!G9*(5.79710144927535+100))/100</f>
        <v>655807428.02215505</v>
      </c>
      <c r="H9" s="15">
        <f>+('[1]24.3'!H9*(2.89855072463769+100))/100</f>
        <v>2644272359.3350825</v>
      </c>
      <c r="I9" s="15">
        <f>+('[1]24.3'!I9*(2.89855072463769+100))/100</f>
        <v>777410052.67267394</v>
      </c>
      <c r="J9" s="15">
        <f>('[1]24.3'!J9)</f>
        <v>2557017609.3801003</v>
      </c>
      <c r="K9" s="15">
        <f>('[1]24.3'!K9)</f>
        <v>752804773.16849995</v>
      </c>
    </row>
    <row r="10" spans="1:11" x14ac:dyDescent="0.15">
      <c r="A10" s="14" t="s">
        <v>12</v>
      </c>
      <c r="B10" s="15">
        <f>+('[1]24.3'!B10*(10.9850107066381+100))/100</f>
        <v>16884322611.940397</v>
      </c>
      <c r="C10" s="15">
        <f>+('[1]24.3'!C10*(10.9850107066381+100))/100</f>
        <v>13900545211.511639</v>
      </c>
      <c r="D10" s="15">
        <f>+('[1]24.3'!D10*(7.82192635739547+100))/100</f>
        <v>16001894944.219263</v>
      </c>
      <c r="E10" s="15">
        <f>+('[1]24.3'!E10*(7.82192635739547+100))/100</f>
        <v>10876443008.068209</v>
      </c>
      <c r="F10" s="15">
        <f>+('[1]24.3'!F10*(5.79710144927535+100))/100</f>
        <v>14730931933.054214</v>
      </c>
      <c r="G10" s="15">
        <f>+('[1]24.3'!G10*(5.79710144927535+100))/100</f>
        <v>9701093360.5627918</v>
      </c>
      <c r="H10" s="15">
        <f>+('[1]24.3'!H10*(2.89855072463769+100))/100</f>
        <v>14609215426.408707</v>
      </c>
      <c r="I10" s="15">
        <f>+('[1]24.3'!I10*(2.89855072463769+100))/100</f>
        <v>6420580829.701685</v>
      </c>
      <c r="J10" s="15">
        <f>('[1]24.3'!J10)</f>
        <v>15730258654.840502</v>
      </c>
      <c r="K10" s="15">
        <f>('[1]24.3'!K10)</f>
        <v>7155361727.3151007</v>
      </c>
    </row>
    <row r="11" spans="1:11" x14ac:dyDescent="0.15">
      <c r="A11" s="12" t="s">
        <v>13</v>
      </c>
      <c r="B11" s="13">
        <f t="shared" ref="B11:K11" si="2">+B12</f>
        <v>136097080.78730243</v>
      </c>
      <c r="C11" s="13">
        <f t="shared" si="2"/>
        <v>0</v>
      </c>
      <c r="D11" s="13">
        <f t="shared" si="2"/>
        <v>85657610.519771397</v>
      </c>
      <c r="E11" s="13">
        <f t="shared" si="2"/>
        <v>8519932.1538947392</v>
      </c>
      <c r="F11" s="13">
        <f t="shared" si="2"/>
        <v>243176762.78045651</v>
      </c>
      <c r="G11" s="13">
        <f t="shared" si="2"/>
        <v>0</v>
      </c>
      <c r="H11" s="13">
        <f t="shared" si="2"/>
        <v>208788650.3511261</v>
      </c>
      <c r="I11" s="13">
        <f t="shared" si="2"/>
        <v>23001549.775491305</v>
      </c>
      <c r="J11" s="13">
        <f t="shared" si="2"/>
        <v>148091062.63139999</v>
      </c>
      <c r="K11" s="13">
        <f t="shared" si="2"/>
        <v>0</v>
      </c>
    </row>
    <row r="12" spans="1:11" x14ac:dyDescent="0.15">
      <c r="A12" s="14" t="s">
        <v>14</v>
      </c>
      <c r="B12" s="15">
        <f>+('[1]24.3'!B12*(10.9850107066381+100))/100</f>
        <v>136097080.78730243</v>
      </c>
      <c r="C12" s="15">
        <f>+('[1]24.3'!C12*(10.9850107066381+100))/100</f>
        <v>0</v>
      </c>
      <c r="D12" s="15">
        <f>+('[1]24.3'!D12*(7.82192635739547+100))/100</f>
        <v>85657610.519771397</v>
      </c>
      <c r="E12" s="15">
        <f>+('[1]24.3'!E12*(7.82192635739547+100))/100</f>
        <v>8519932.1538947392</v>
      </c>
      <c r="F12" s="15">
        <f>+('[1]24.3'!F12*(5.79710144927535+100))/100</f>
        <v>243176762.78045651</v>
      </c>
      <c r="G12" s="15">
        <f>+('[1]24.3'!G12*(5.79710144927535+100))/100</f>
        <v>0</v>
      </c>
      <c r="H12" s="15">
        <f>+('[1]24.3'!H12*(2.89855072463769+100))/100</f>
        <v>208788650.3511261</v>
      </c>
      <c r="I12" s="15">
        <f>+('[1]24.3'!I12*(2.89855072463769+100))/100</f>
        <v>23001549.775491305</v>
      </c>
      <c r="J12" s="15">
        <f>('[1]24.3'!J12)</f>
        <v>148091062.63139999</v>
      </c>
      <c r="K12" s="15">
        <f>('[1]24.3'!K12)</f>
        <v>0</v>
      </c>
    </row>
    <row r="13" spans="1:11" x14ac:dyDescent="0.15">
      <c r="A13" s="12" t="s">
        <v>15</v>
      </c>
      <c r="B13" s="13">
        <f t="shared" ref="B13:K13" si="3">+SUM(B14:B15)</f>
        <v>274039806248.21863</v>
      </c>
      <c r="C13" s="13">
        <f t="shared" si="3"/>
        <v>31194804561.36602</v>
      </c>
      <c r="D13" s="13">
        <f t="shared" si="3"/>
        <v>255951097961.71667</v>
      </c>
      <c r="E13" s="13">
        <f t="shared" si="3"/>
        <v>29834949448.324936</v>
      </c>
      <c r="F13" s="13">
        <f t="shared" si="3"/>
        <v>254550827023.92773</v>
      </c>
      <c r="G13" s="13">
        <f t="shared" si="3"/>
        <v>29492857542.815838</v>
      </c>
      <c r="H13" s="13">
        <f t="shared" si="3"/>
        <v>241164490974.35471</v>
      </c>
      <c r="I13" s="13">
        <f t="shared" si="3"/>
        <v>34907690860.744225</v>
      </c>
      <c r="J13" s="13">
        <f t="shared" si="3"/>
        <v>229882362482.07639</v>
      </c>
      <c r="K13" s="13">
        <f t="shared" si="3"/>
        <v>30033825352.158592</v>
      </c>
    </row>
    <row r="14" spans="1:11" x14ac:dyDescent="0.15">
      <c r="A14" s="14" t="s">
        <v>16</v>
      </c>
      <c r="B14" s="15">
        <f>+('[1]24.3'!B14*(10.9850107066381+100))/100</f>
        <v>5827095216.3030825</v>
      </c>
      <c r="C14" s="15">
        <f>+('[1]24.3'!C14*(10.9850107066381+100))/100</f>
        <v>24758579494.449497</v>
      </c>
      <c r="D14" s="15">
        <f>+('[1]24.3'!D14*(7.82192635739547+100))/100</f>
        <v>5057765750.1023121</v>
      </c>
      <c r="E14" s="15">
        <f>+('[1]24.3'!E14*(7.82192635739547+100))/100</f>
        <v>22691422930.168907</v>
      </c>
      <c r="F14" s="15">
        <f>+('[1]24.3'!F14*(5.79710144927535+100))/100</f>
        <v>4065835192.7301083</v>
      </c>
      <c r="G14" s="15">
        <f>+('[1]24.3'!G14*(5.79710144927535+100))/100</f>
        <v>22747878243.535877</v>
      </c>
      <c r="H14" s="15">
        <f>+('[1]24.3'!H14*(2.89855072463769+100))/100</f>
        <v>1571051472.9917908</v>
      </c>
      <c r="I14" s="15">
        <f>+('[1]24.3'!I14*(2.89855072463769+100))/100</f>
        <v>25042978810.73727</v>
      </c>
      <c r="J14" s="15">
        <f>('[1]24.3'!J14)</f>
        <v>3912878694.3102007</v>
      </c>
      <c r="K14" s="15">
        <f>('[1]24.3'!K14)</f>
        <v>20385822107.297695</v>
      </c>
    </row>
    <row r="15" spans="1:11" x14ac:dyDescent="0.15">
      <c r="A15" s="14" t="s">
        <v>17</v>
      </c>
      <c r="B15" s="15">
        <f>+('[1]24.3'!B15*(10.9850107066381+100))/100</f>
        <v>268212711031.91556</v>
      </c>
      <c r="C15" s="15">
        <f>+('[1]24.3'!C15*(10.9850107066381+100))/100</f>
        <v>6436225066.916523</v>
      </c>
      <c r="D15" s="15">
        <f>+('[1]24.3'!D15*(7.82192635739547+100))/100</f>
        <v>250893332211.61435</v>
      </c>
      <c r="E15" s="15">
        <f>+('[1]24.3'!E15*(7.82192635739547+100))/100</f>
        <v>7143526518.1560307</v>
      </c>
      <c r="F15" s="15">
        <f>+('[1]24.3'!F15*(5.79710144927535+100))/100</f>
        <v>250484991831.19763</v>
      </c>
      <c r="G15" s="15">
        <f>+('[1]24.3'!G15*(5.79710144927535+100))/100</f>
        <v>6744979299.2799597</v>
      </c>
      <c r="H15" s="15">
        <f>+('[1]24.3'!H15*(2.89855072463769+100))/100</f>
        <v>239593439501.36292</v>
      </c>
      <c r="I15" s="15">
        <f>+('[1]24.3'!I15*(2.89855072463769+100))/100</f>
        <v>9864712050.0069561</v>
      </c>
      <c r="J15" s="15">
        <f>('[1]24.3'!J15)</f>
        <v>225969483787.76617</v>
      </c>
      <c r="K15" s="15">
        <f>('[1]24.3'!K15)</f>
        <v>9648003244.860899</v>
      </c>
    </row>
    <row r="16" spans="1:11" x14ac:dyDescent="0.15">
      <c r="A16" s="12" t="s">
        <v>18</v>
      </c>
      <c r="B16" s="13">
        <f t="shared" ref="B16:K16" si="4">+B17</f>
        <v>90955886694.364243</v>
      </c>
      <c r="C16" s="13">
        <f t="shared" si="4"/>
        <v>1514567396.0295157</v>
      </c>
      <c r="D16" s="13">
        <f t="shared" si="4"/>
        <v>96496847153.138535</v>
      </c>
      <c r="E16" s="13">
        <f t="shared" si="4"/>
        <v>975995424.66386032</v>
      </c>
      <c r="F16" s="13">
        <f t="shared" si="4"/>
        <v>113688948207.38197</v>
      </c>
      <c r="G16" s="13">
        <f t="shared" si="4"/>
        <v>1881275790.4104998</v>
      </c>
      <c r="H16" s="13">
        <f t="shared" si="4"/>
        <v>114248075181.73346</v>
      </c>
      <c r="I16" s="13">
        <f t="shared" si="4"/>
        <v>1615590174.9345214</v>
      </c>
      <c r="J16" s="13">
        <f t="shared" si="4"/>
        <v>118641023689.22726</v>
      </c>
      <c r="K16" s="13">
        <f t="shared" si="4"/>
        <v>938976625.22489953</v>
      </c>
    </row>
    <row r="17" spans="1:11" x14ac:dyDescent="0.15">
      <c r="A17" s="14" t="s">
        <v>19</v>
      </c>
      <c r="B17" s="15">
        <f>+('[1]24.3'!B17*(10.9850107066381+100))/100</f>
        <v>90955886694.364243</v>
      </c>
      <c r="C17" s="15">
        <f>+('[1]24.3'!C17*(10.9850107066381+100))/100</f>
        <v>1514567396.0295157</v>
      </c>
      <c r="D17" s="15">
        <f>+('[1]24.3'!D17*(7.82192635739547+100))/100</f>
        <v>96496847153.138535</v>
      </c>
      <c r="E17" s="15">
        <f>+('[1]24.3'!E17*(7.82192635739547+100))/100</f>
        <v>975995424.66386032</v>
      </c>
      <c r="F17" s="15">
        <f>+('[1]24.3'!F17*(5.79710144927535+100))/100</f>
        <v>113688948207.38197</v>
      </c>
      <c r="G17" s="15">
        <f>+('[1]24.3'!G17*(5.79710144927535+100))/100</f>
        <v>1881275790.4104998</v>
      </c>
      <c r="H17" s="15">
        <f>+('[1]24.3'!H17*(2.89855072463769+100))/100</f>
        <v>114248075181.73346</v>
      </c>
      <c r="I17" s="15">
        <f>+('[1]24.3'!I17*(2.89855072463769+100))/100</f>
        <v>1615590174.9345214</v>
      </c>
      <c r="J17" s="15">
        <f>('[1]24.3'!J17)</f>
        <v>118641023689.22726</v>
      </c>
      <c r="K17" s="15">
        <f>('[1]24.3'!K17)</f>
        <v>938976625.22489953</v>
      </c>
    </row>
    <row r="18" spans="1:11" x14ac:dyDescent="0.15">
      <c r="A18" s="12" t="s">
        <v>20</v>
      </c>
      <c r="B18" s="13">
        <f t="shared" ref="B18:K18" si="5">+SUM(B19:B20)</f>
        <v>104556916876.18878</v>
      </c>
      <c r="C18" s="13">
        <f t="shared" si="5"/>
        <v>3417951896.0832939</v>
      </c>
      <c r="D18" s="13">
        <f t="shared" si="5"/>
        <v>96795757575.192215</v>
      </c>
      <c r="E18" s="13">
        <f t="shared" si="5"/>
        <v>2132742478.314846</v>
      </c>
      <c r="F18" s="13">
        <f t="shared" si="5"/>
        <v>100179743543.47116</v>
      </c>
      <c r="G18" s="13">
        <f t="shared" si="5"/>
        <v>2171866977.3236647</v>
      </c>
      <c r="H18" s="13">
        <f t="shared" si="5"/>
        <v>101454340856.04636</v>
      </c>
      <c r="I18" s="13">
        <f t="shared" si="5"/>
        <v>2180270611.885952</v>
      </c>
      <c r="J18" s="13">
        <f t="shared" si="5"/>
        <v>101543097488.93553</v>
      </c>
      <c r="K18" s="13">
        <f t="shared" si="5"/>
        <v>2334005517.3741007</v>
      </c>
    </row>
    <row r="19" spans="1:11" x14ac:dyDescent="0.15">
      <c r="A19" s="14" t="s">
        <v>20</v>
      </c>
      <c r="B19" s="15">
        <f>+('[1]24.3'!B19*(10.9850107066381+100))/100</f>
        <v>19027049423.037224</v>
      </c>
      <c r="C19" s="15">
        <f>+('[1]24.3'!C19*(10.9850107066381+100))/100</f>
        <v>1141925241.3503623</v>
      </c>
      <c r="D19" s="15">
        <f>+('[1]24.3'!D19*(7.82192635739547+100))/100</f>
        <v>18511908984.276844</v>
      </c>
      <c r="E19" s="15">
        <f>+('[1]24.3'!E19*(7.82192635739547+100))/100</f>
        <v>829261763.76038301</v>
      </c>
      <c r="F19" s="15">
        <f>+('[1]24.3'!F19*(5.79710144927535+100))/100</f>
        <v>20643724863.65126</v>
      </c>
      <c r="G19" s="15">
        <f>+('[1]24.3'!G19*(5.79710144927535+100))/100</f>
        <v>582323160.05899692</v>
      </c>
      <c r="H19" s="15">
        <f>+('[1]24.3'!H19*(2.89855072463769+100))/100</f>
        <v>21164813220.136696</v>
      </c>
      <c r="I19" s="15">
        <f>+('[1]24.3'!I19*(2.89855072463769+100))/100</f>
        <v>1263299341.4335911</v>
      </c>
      <c r="J19" s="15">
        <f>('[1]24.3'!J19)</f>
        <v>20872547195.031006</v>
      </c>
      <c r="K19" s="15">
        <f>('[1]24.3'!K19)</f>
        <v>581056889.17229998</v>
      </c>
    </row>
    <row r="20" spans="1:11" x14ac:dyDescent="0.15">
      <c r="A20" s="14" t="s">
        <v>21</v>
      </c>
      <c r="B20" s="15">
        <f>+('[1]24.3'!B20*(10.9850107066381+100))/100</f>
        <v>85529867453.15155</v>
      </c>
      <c r="C20" s="15">
        <f>+('[1]24.3'!C20*(10.9850107066381+100))/100</f>
        <v>2276026654.7329316</v>
      </c>
      <c r="D20" s="15">
        <f>+('[1]24.3'!D20*(7.82192635739547+100))/100</f>
        <v>78283848590.915375</v>
      </c>
      <c r="E20" s="15">
        <f>+('[1]24.3'!E20*(7.82192635739547+100))/100</f>
        <v>1303480714.5544629</v>
      </c>
      <c r="F20" s="15">
        <f>+('[1]24.3'!F20*(5.79710144927535+100))/100</f>
        <v>79536018679.819901</v>
      </c>
      <c r="G20" s="15">
        <f>+('[1]24.3'!G20*(5.79710144927535+100))/100</f>
        <v>1589543817.264668</v>
      </c>
      <c r="H20" s="15">
        <f>+('[1]24.3'!H20*(2.89855072463769+100))/100</f>
        <v>80289527635.909653</v>
      </c>
      <c r="I20" s="15">
        <f>+('[1]24.3'!I20*(2.89855072463769+100))/100</f>
        <v>916971270.45236063</v>
      </c>
      <c r="J20" s="15">
        <f>('[1]24.3'!J20)</f>
        <v>80670550293.904526</v>
      </c>
      <c r="K20" s="15">
        <f>('[1]24.3'!K20)</f>
        <v>1752948628.2018006</v>
      </c>
    </row>
    <row r="21" spans="1:11" x14ac:dyDescent="0.15">
      <c r="A21" s="12" t="s">
        <v>22</v>
      </c>
      <c r="B21" s="13">
        <f t="shared" ref="B21:K21" si="6">+B22</f>
        <v>101345079971.52</v>
      </c>
      <c r="C21" s="13">
        <f t="shared" si="6"/>
        <v>46393772238.94294</v>
      </c>
      <c r="D21" s="13">
        <f t="shared" si="6"/>
        <v>96640901160.080078</v>
      </c>
      <c r="E21" s="13">
        <f t="shared" si="6"/>
        <v>40015665698.027466</v>
      </c>
      <c r="F21" s="13">
        <f t="shared" si="6"/>
        <v>82370098895.947342</v>
      </c>
      <c r="G21" s="13">
        <f t="shared" si="6"/>
        <v>33397258218.188156</v>
      </c>
      <c r="H21" s="13">
        <f t="shared" si="6"/>
        <v>97352113102.079666</v>
      </c>
      <c r="I21" s="13">
        <f t="shared" si="6"/>
        <v>36303058111.376854</v>
      </c>
      <c r="J21" s="13">
        <f t="shared" si="6"/>
        <v>93920346665.040695</v>
      </c>
      <c r="K21" s="13">
        <f t="shared" si="6"/>
        <v>38299328237.163597</v>
      </c>
    </row>
    <row r="22" spans="1:11" x14ac:dyDescent="0.15">
      <c r="A22" s="14" t="s">
        <v>22</v>
      </c>
      <c r="B22" s="15">
        <f>+('[1]24.3'!B22*(10.9850107066381+100))/100</f>
        <v>101345079971.52</v>
      </c>
      <c r="C22" s="15">
        <f>+('[1]24.3'!C22*(10.9850107066381+100))/100</f>
        <v>46393772238.94294</v>
      </c>
      <c r="D22" s="15">
        <f>+('[1]24.3'!D22*(7.82192635739547+100))/100</f>
        <v>96640901160.080078</v>
      </c>
      <c r="E22" s="15">
        <f>+('[1]24.3'!E22*(7.82192635739547+100))/100</f>
        <v>40015665698.027466</v>
      </c>
      <c r="F22" s="15">
        <f>+('[1]24.3'!F22*(5.79710144927535+100))/100</f>
        <v>82370098895.947342</v>
      </c>
      <c r="G22" s="15">
        <f>+('[1]24.3'!G22*(5.79710144927535+100))/100</f>
        <v>33397258218.188156</v>
      </c>
      <c r="H22" s="15">
        <f>+('[1]24.3'!H22*(2.89855072463769+100))/100</f>
        <v>97352113102.079666</v>
      </c>
      <c r="I22" s="15">
        <f>+('[1]24.3'!I22*(2.89855072463769+100))/100</f>
        <v>36303058111.376854</v>
      </c>
      <c r="J22" s="15">
        <f>('[1]24.3'!J22)</f>
        <v>93920346665.040695</v>
      </c>
      <c r="K22" s="15">
        <f>('[1]24.3'!K22)</f>
        <v>38299328237.163597</v>
      </c>
    </row>
    <row r="23" spans="1:11" x14ac:dyDescent="0.15">
      <c r="A23" s="12" t="s">
        <v>23</v>
      </c>
      <c r="B23" s="13">
        <f t="shared" ref="B23:K23" si="7">+B24</f>
        <v>1115993942404.9697</v>
      </c>
      <c r="C23" s="13">
        <f t="shared" si="7"/>
        <v>19536004686.296062</v>
      </c>
      <c r="D23" s="13">
        <f t="shared" si="7"/>
        <v>1029044892306.0631</v>
      </c>
      <c r="E23" s="13">
        <f t="shared" si="7"/>
        <v>21794562355.858856</v>
      </c>
      <c r="F23" s="13">
        <f t="shared" si="7"/>
        <v>605418087402.6665</v>
      </c>
      <c r="G23" s="13">
        <f t="shared" si="7"/>
        <v>15564038968.299404</v>
      </c>
      <c r="H23" s="13">
        <f t="shared" si="7"/>
        <v>703690886578.75842</v>
      </c>
      <c r="I23" s="13">
        <f t="shared" si="7"/>
        <v>16304761239.017822</v>
      </c>
      <c r="J23" s="13">
        <f t="shared" si="7"/>
        <v>594192147550.6145</v>
      </c>
      <c r="K23" s="13">
        <f t="shared" si="7"/>
        <v>42792010834.619705</v>
      </c>
    </row>
    <row r="24" spans="1:11" x14ac:dyDescent="0.15">
      <c r="A24" s="14" t="s">
        <v>24</v>
      </c>
      <c r="B24" s="15">
        <f>+('[1]24.3'!B24*(10.9850107066381+100))/100</f>
        <v>1115993942404.9697</v>
      </c>
      <c r="C24" s="15">
        <f>+('[1]24.3'!C24*(10.9850107066381+100))/100</f>
        <v>19536004686.296062</v>
      </c>
      <c r="D24" s="15">
        <f>+('[1]24.3'!D24*(7.82192635739547+100))/100</f>
        <v>1029044892306.0631</v>
      </c>
      <c r="E24" s="15">
        <f>+('[1]24.3'!E24*(7.82192635739547+100))/100</f>
        <v>21794562355.858856</v>
      </c>
      <c r="F24" s="15">
        <f>+('[1]24.3'!F24*(5.79710144927535+100))/100</f>
        <v>605418087402.6665</v>
      </c>
      <c r="G24" s="15">
        <f>+('[1]24.3'!G24*(5.79710144927535+100))/100</f>
        <v>15564038968.299404</v>
      </c>
      <c r="H24" s="15">
        <f>+('[1]24.3'!H24*(2.89855072463769+100))/100</f>
        <v>703690886578.75842</v>
      </c>
      <c r="I24" s="15">
        <f>+('[1]24.3'!I24*(2.89855072463769+100))/100</f>
        <v>16304761239.017822</v>
      </c>
      <c r="J24" s="15">
        <f>('[1]24.3'!J24)</f>
        <v>594192147550.6145</v>
      </c>
      <c r="K24" s="15">
        <f>('[1]24.3'!K24)</f>
        <v>42792010834.619705</v>
      </c>
    </row>
    <row r="25" spans="1:11" x14ac:dyDescent="0.15">
      <c r="A25" s="12" t="s">
        <v>25</v>
      </c>
      <c r="B25" s="13">
        <f t="shared" ref="B25:K25" si="8">+SUM(B26:B28)</f>
        <v>541645659072.38147</v>
      </c>
      <c r="C25" s="13">
        <f t="shared" si="8"/>
        <v>6176809721.4890604</v>
      </c>
      <c r="D25" s="13">
        <f t="shared" si="8"/>
        <v>566960513314.94348</v>
      </c>
      <c r="E25" s="13">
        <f t="shared" si="8"/>
        <v>4655637409.6319132</v>
      </c>
      <c r="F25" s="13">
        <f t="shared" si="8"/>
        <v>569556624097.72278</v>
      </c>
      <c r="G25" s="13">
        <f t="shared" si="8"/>
        <v>2559954340.5337796</v>
      </c>
      <c r="H25" s="13">
        <f t="shared" si="8"/>
        <v>528060391521.40643</v>
      </c>
      <c r="I25" s="13">
        <f t="shared" si="8"/>
        <v>2624294933.6567788</v>
      </c>
      <c r="J25" s="13">
        <f t="shared" si="8"/>
        <v>484861089072.99139</v>
      </c>
      <c r="K25" s="13">
        <f t="shared" si="8"/>
        <v>5522002868.1348019</v>
      </c>
    </row>
    <row r="26" spans="1:11" x14ac:dyDescent="0.15">
      <c r="A26" s="14" t="s">
        <v>26</v>
      </c>
      <c r="B26" s="15">
        <f>+('[1]24.3'!B26*(10.9850107066381+100))/100</f>
        <v>35477236742.51136</v>
      </c>
      <c r="C26" s="15">
        <f>+('[1]24.3'!C26*(10.9850107066381+100))/100</f>
        <v>778825661.1194253</v>
      </c>
      <c r="D26" s="15">
        <f>+('[1]24.3'!D26*(7.82192635739547+100))/100</f>
        <v>28821885583.003975</v>
      </c>
      <c r="E26" s="15">
        <f>+('[1]24.3'!E26*(7.82192635739547+100))/100</f>
        <v>440016956.32100737</v>
      </c>
      <c r="F26" s="15">
        <f>+('[1]24.3'!F26*(5.79710144927535+100))/100</f>
        <v>27244964960.220753</v>
      </c>
      <c r="G26" s="15">
        <f>+('[1]24.3'!G26*(5.79710144927535+100))/100</f>
        <v>217611527.5970884</v>
      </c>
      <c r="H26" s="15">
        <f>+('[1]24.3'!H26*(2.89855072463769+100))/100</f>
        <v>27871845391.354877</v>
      </c>
      <c r="I26" s="15">
        <f>+('[1]24.3'!I26*(2.89855072463769+100))/100</f>
        <v>400145911.83812612</v>
      </c>
      <c r="J26" s="15">
        <f>('[1]24.3'!J26)</f>
        <v>24105062311.330517</v>
      </c>
      <c r="K26" s="15">
        <f>('[1]24.3'!K26)</f>
        <v>448596020.60100007</v>
      </c>
    </row>
    <row r="27" spans="1:11" x14ac:dyDescent="0.15">
      <c r="A27" s="14" t="s">
        <v>27</v>
      </c>
      <c r="B27" s="15">
        <f>+('[1]24.3'!B27*(10.9850107066381+100))/100</f>
        <v>468641287663.51154</v>
      </c>
      <c r="C27" s="15">
        <f>+('[1]24.3'!C27*(10.9850107066381+100))/100</f>
        <v>5240511954.9658041</v>
      </c>
      <c r="D27" s="15">
        <f>+('[1]24.3'!D27*(7.82192635739547+100))/100</f>
        <v>497324958995.43237</v>
      </c>
      <c r="E27" s="15">
        <f>+('[1]24.3'!E27*(7.82192635739547+100))/100</f>
        <v>3970918862.1972389</v>
      </c>
      <c r="F27" s="15">
        <f>+('[1]24.3'!F27*(5.79710144927535+100))/100</f>
        <v>489998619837.4693</v>
      </c>
      <c r="G27" s="15">
        <f>+('[1]24.3'!G27*(5.79710144927535+100))/100</f>
        <v>2252496581.7695479</v>
      </c>
      <c r="H27" s="15">
        <f>+('[1]24.3'!H27*(2.89855072463769+100))/100</f>
        <v>445475038185.8183</v>
      </c>
      <c r="I27" s="15">
        <f>+('[1]24.3'!I27*(2.89855072463769+100))/100</f>
        <v>2145836936.0078611</v>
      </c>
      <c r="J27" s="15">
        <f>('[1]24.3'!J27)</f>
        <v>405766975438.94568</v>
      </c>
      <c r="K27" s="15">
        <f>('[1]24.3'!K27)</f>
        <v>4659295289.0184021</v>
      </c>
    </row>
    <row r="28" spans="1:11" x14ac:dyDescent="0.15">
      <c r="A28" s="14" t="s">
        <v>28</v>
      </c>
      <c r="B28" s="15">
        <f>+('[1]24.3'!B28*(10.9850107066381+100))/100</f>
        <v>37527134666.358566</v>
      </c>
      <c r="C28" s="15">
        <f>+('[1]24.3'!C28*(10.9850107066381+100))/100</f>
        <v>157472105.40383029</v>
      </c>
      <c r="D28" s="15">
        <f>+('[1]24.3'!D28*(7.82192635739547+100))/100</f>
        <v>40813668736.507133</v>
      </c>
      <c r="E28" s="15">
        <f>+('[1]24.3'!E28*(7.82192635739547+100))/100</f>
        <v>244701591.11366642</v>
      </c>
      <c r="F28" s="15">
        <f>+('[1]24.3'!F28*(5.79710144927535+100))/100</f>
        <v>52313039300.032684</v>
      </c>
      <c r="G28" s="15">
        <f>+('[1]24.3'!G28*(5.79710144927535+100))/100</f>
        <v>89846231.167143464</v>
      </c>
      <c r="H28" s="15">
        <f>+('[1]24.3'!H28*(2.89855072463769+100))/100</f>
        <v>54713507944.233292</v>
      </c>
      <c r="I28" s="15">
        <f>+('[1]24.3'!I28*(2.89855072463769+100))/100</f>
        <v>78312085.810791314</v>
      </c>
      <c r="J28" s="15">
        <f>('[1]24.3'!J28)</f>
        <v>54989051322.715218</v>
      </c>
      <c r="K28" s="15">
        <f>('[1]24.3'!K28)</f>
        <v>414111558.51540005</v>
      </c>
    </row>
    <row r="29" spans="1:11" x14ac:dyDescent="0.15">
      <c r="A29" s="12" t="s">
        <v>29</v>
      </c>
      <c r="B29" s="13">
        <f t="shared" ref="B29:K29" si="9">+B30</f>
        <v>7733849941.6134768</v>
      </c>
      <c r="C29" s="13">
        <f t="shared" si="9"/>
        <v>418472714.77643412</v>
      </c>
      <c r="D29" s="13">
        <f t="shared" si="9"/>
        <v>7572776109.9167271</v>
      </c>
      <c r="E29" s="13">
        <f t="shared" si="9"/>
        <v>157429296.25802746</v>
      </c>
      <c r="F29" s="13">
        <f t="shared" si="9"/>
        <v>8423499214.8332815</v>
      </c>
      <c r="G29" s="13">
        <f t="shared" si="9"/>
        <v>482006440.29424483</v>
      </c>
      <c r="H29" s="13">
        <f t="shared" si="9"/>
        <v>9023592452.5841961</v>
      </c>
      <c r="I29" s="13">
        <f t="shared" si="9"/>
        <v>106652896.23139565</v>
      </c>
      <c r="J29" s="13">
        <f t="shared" si="9"/>
        <v>12308601507.869696</v>
      </c>
      <c r="K29" s="13">
        <f t="shared" si="9"/>
        <v>88242718.517099991</v>
      </c>
    </row>
    <row r="30" spans="1:11" x14ac:dyDescent="0.15">
      <c r="A30" s="14" t="s">
        <v>29</v>
      </c>
      <c r="B30" s="15">
        <f>+('[1]24.3'!B30*(10.9850107066381+100))/100</f>
        <v>7733849941.6134768</v>
      </c>
      <c r="C30" s="15">
        <f>+('[1]24.3'!C30*(10.9850107066381+100))/100</f>
        <v>418472714.77643412</v>
      </c>
      <c r="D30" s="15">
        <f>+('[1]24.3'!D30*(7.82192635739547+100))/100</f>
        <v>7572776109.9167271</v>
      </c>
      <c r="E30" s="15">
        <f>+('[1]24.3'!E30*(7.82192635739547+100))/100</f>
        <v>157429296.25802746</v>
      </c>
      <c r="F30" s="15">
        <f>+('[1]24.3'!F30*(5.79710144927535+100))/100</f>
        <v>8423499214.8332815</v>
      </c>
      <c r="G30" s="15">
        <f>+('[1]24.3'!G30*(5.79710144927535+100))/100</f>
        <v>482006440.29424483</v>
      </c>
      <c r="H30" s="15">
        <f>+('[1]24.3'!H30*(2.89855072463769+100))/100</f>
        <v>9023592452.5841961</v>
      </c>
      <c r="I30" s="15">
        <f>+('[1]24.3'!I30*(2.89855072463769+100))/100</f>
        <v>106652896.23139565</v>
      </c>
      <c r="J30" s="15">
        <f>('[1]24.3'!J30)</f>
        <v>12308601507.869696</v>
      </c>
      <c r="K30" s="15">
        <f>('[1]24.3'!K30)</f>
        <v>88242718.517099991</v>
      </c>
    </row>
    <row r="32" spans="1:11" ht="12.75" customHeight="1" x14ac:dyDescent="0.15">
      <c r="A32" s="16" t="s">
        <v>30</v>
      </c>
      <c r="B32" s="16"/>
      <c r="C32" s="16"/>
      <c r="D32" s="16"/>
      <c r="E32" s="16"/>
      <c r="F32" s="16"/>
      <c r="G32" s="16"/>
      <c r="H32" s="16"/>
      <c r="I32" s="16"/>
    </row>
    <row r="33" spans="1:9" ht="12.75" customHeight="1" x14ac:dyDescent="0.15">
      <c r="A33" s="16" t="s">
        <v>31</v>
      </c>
      <c r="B33" s="17"/>
      <c r="C33" s="17"/>
      <c r="D33" s="17"/>
      <c r="E33" s="17"/>
      <c r="F33" s="16"/>
      <c r="G33" s="16"/>
      <c r="H33" s="16"/>
      <c r="I33" s="16"/>
    </row>
    <row r="34" spans="1:9" ht="12.75" customHeight="1" x14ac:dyDescent="0.15">
      <c r="A34" s="16" t="s">
        <v>32</v>
      </c>
      <c r="B34" s="16"/>
      <c r="C34" s="16"/>
      <c r="D34" s="16"/>
      <c r="E34" s="16"/>
      <c r="F34" s="16"/>
      <c r="G34" s="16"/>
      <c r="H34" s="16"/>
      <c r="I34" s="16"/>
    </row>
    <row r="35" spans="1:9" ht="12.75" customHeight="1" x14ac:dyDescent="0.15">
      <c r="A35" s="16" t="s">
        <v>33</v>
      </c>
      <c r="B35" s="16"/>
      <c r="C35" s="16"/>
      <c r="D35" s="16"/>
      <c r="E35" s="16"/>
      <c r="F35" s="16"/>
      <c r="G35" s="16"/>
      <c r="H35" s="16"/>
      <c r="I35" s="16"/>
    </row>
    <row r="36" spans="1:9" ht="12.75" customHeight="1" x14ac:dyDescent="0.15">
      <c r="A36" s="16" t="s">
        <v>34</v>
      </c>
      <c r="B36" s="16"/>
      <c r="C36" s="16"/>
      <c r="D36" s="16"/>
      <c r="E36" s="16"/>
      <c r="F36" s="16"/>
      <c r="G36" s="16"/>
      <c r="H36" s="16"/>
      <c r="I36" s="16"/>
    </row>
    <row r="37" spans="1:9" ht="12.75" customHeight="1" x14ac:dyDescent="0.15">
      <c r="A37" s="18" t="s">
        <v>35</v>
      </c>
      <c r="B37" s="18"/>
      <c r="C37" s="18"/>
      <c r="D37" s="18"/>
      <c r="E37" s="16"/>
      <c r="F37" s="16"/>
      <c r="G37" s="16"/>
      <c r="H37" s="16"/>
      <c r="I37" s="16"/>
    </row>
    <row r="38" spans="1:9" ht="12.75" customHeight="1" x14ac:dyDescent="0.15">
      <c r="A38" s="16" t="s">
        <v>36</v>
      </c>
      <c r="B38" s="16"/>
      <c r="C38" s="16"/>
      <c r="D38" s="16"/>
      <c r="E38" s="16"/>
      <c r="F38" s="16"/>
      <c r="G38" s="16"/>
      <c r="H38" s="16"/>
      <c r="I38" s="16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2022-03-30T14:04:45Z</dcterms:created>
  <dcterms:modified xsi:type="dcterms:W3CDTF">2022-03-30T14:04:45Z</dcterms:modified>
</cp:coreProperties>
</file>