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4.7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B68" i="1"/>
  <c r="C67" i="1"/>
  <c r="B67" i="1"/>
  <c r="C63" i="1"/>
  <c r="C62" i="1" s="1"/>
  <c r="B63" i="1"/>
  <c r="B62" i="1" s="1"/>
  <c r="C45" i="1"/>
  <c r="B45" i="1"/>
  <c r="C44" i="1"/>
  <c r="B44" i="1"/>
  <c r="C35" i="1"/>
  <c r="B35" i="1"/>
  <c r="C28" i="1"/>
  <c r="B28" i="1"/>
  <c r="C27" i="1"/>
  <c r="B27" i="1"/>
  <c r="C22" i="1"/>
  <c r="B22" i="1"/>
  <c r="C21" i="1"/>
  <c r="B21" i="1"/>
  <c r="C14" i="1"/>
  <c r="C11" i="1" s="1"/>
  <c r="B14" i="1"/>
  <c r="B11" i="1" s="1"/>
  <c r="C12" i="1"/>
  <c r="B12" i="1"/>
  <c r="C9" i="1"/>
  <c r="C6" i="1" s="1"/>
  <c r="B9" i="1"/>
  <c r="B6" i="1" s="1"/>
  <c r="C7" i="1"/>
  <c r="B7" i="1"/>
  <c r="B5" i="1" l="1"/>
  <c r="C5" i="1"/>
</calcChain>
</file>

<file path=xl/sharedStrings.xml><?xml version="1.0" encoding="utf-8"?>
<sst xmlns="http://schemas.openxmlformats.org/spreadsheetml/2006/main" count="74" uniqueCount="70">
  <si>
    <r>
      <t>TABLA 24.7: MONTOS DE IMPORTACIONES (EN US$ CIF) Y EXPORTACIONES (EN US$ FOB) DE «INSUMOS PARA LA CREACIÓN», SEGÚN DOMINIO Y SUBDOMINIO CULTURAL Y TIPO DE BIEN. 2019</t>
    </r>
    <r>
      <rPr>
        <b/>
        <vertAlign val="superscript"/>
        <sz val="8"/>
        <rFont val="Verdana"/>
        <family val="2"/>
      </rPr>
      <t>/1</t>
    </r>
  </si>
  <si>
    <t>DOMINIO, SUBDOMINIO CULTURAL Y TIPO DE BIEN</t>
  </si>
  <si>
    <t>Importación 2019
(en US$ CIF)</t>
  </si>
  <si>
    <t>Exportación 2019
(en US$ FOB)</t>
  </si>
  <si>
    <t>TOTAL</t>
  </si>
  <si>
    <t>Arquitectura, Diseño y Servicios Creativos</t>
  </si>
  <si>
    <t>Diseño</t>
  </si>
  <si>
    <t>Papel soporte para decorar paredes</t>
  </si>
  <si>
    <t>Publicidad</t>
  </si>
  <si>
    <t>Papel para exhibidores publicitarios</t>
  </si>
  <si>
    <t>Artes Literarias, Libros y Prensa</t>
  </si>
  <si>
    <t>Diarios y Revistas</t>
  </si>
  <si>
    <t>Papel de prensa en bobinas u hojas</t>
  </si>
  <si>
    <t>Editorial</t>
  </si>
  <si>
    <t>Máquinas de encuadernación</t>
  </si>
  <si>
    <t>Máquinas y aparatos para imprimir</t>
  </si>
  <si>
    <t>Otros papeles para usos gráficos</t>
  </si>
  <si>
    <t>Papel para autocopia</t>
  </si>
  <si>
    <t>Papel para escritura, dibujo o impresiones</t>
  </si>
  <si>
    <t>Tintas para imprimir</t>
  </si>
  <si>
    <t>Artes Musicales</t>
  </si>
  <si>
    <t>Música</t>
  </si>
  <si>
    <t>Aparatos para la Grabación u Reproducción de Sonido</t>
  </si>
  <si>
    <t>Instrumentos musicales</t>
  </si>
  <si>
    <t>Insumos para instrumentos musicales</t>
  </si>
  <si>
    <t>Micrófonos y altavoces</t>
  </si>
  <si>
    <t>Artes Visuales</t>
  </si>
  <si>
    <t>Álbumes o libros de estampas para colorear</t>
  </si>
  <si>
    <t>Bolígrafos de pluma y similares</t>
  </si>
  <si>
    <t>Colores para la pintura artística y la enseñanza</t>
  </si>
  <si>
    <t>Lápices</t>
  </si>
  <si>
    <t>Pinceles y Brochas para pintura artística</t>
  </si>
  <si>
    <t>Fotografía</t>
  </si>
  <si>
    <t>Cámaras digitales</t>
  </si>
  <si>
    <t>Cámaras fotográficas y sus insumos</t>
  </si>
  <si>
    <t>Insumo para laboratorio de revelado fotográfico o de cine</t>
  </si>
  <si>
    <t>Papel fotográfico sin impresionar</t>
  </si>
  <si>
    <t>Papel fotosensible</t>
  </si>
  <si>
    <t>Películas fotográficas sin impresionar</t>
  </si>
  <si>
    <t>Preparaciones químicas para uso fotográfico</t>
  </si>
  <si>
    <t>Videocámaras</t>
  </si>
  <si>
    <t>Artesanía</t>
  </si>
  <si>
    <t>Hilados de lana</t>
  </si>
  <si>
    <t>Lana cardada o peinada</t>
  </si>
  <si>
    <t>Lana en bruto</t>
  </si>
  <si>
    <t>Madera en bruto.. Las demás ( no coníferas, no de haya, no encina o roble…)</t>
  </si>
  <si>
    <t>Máquinas para el trabajo con Cuero</t>
  </si>
  <si>
    <t>Máquinas para trabajo con Fieltro</t>
  </si>
  <si>
    <t>Marfil trabajado</t>
  </si>
  <si>
    <t>Materiales vegetales</t>
  </si>
  <si>
    <t>Materias vegetales para tallar</t>
  </si>
  <si>
    <t>Piedras preciosas en bruto o trabajadas</t>
  </si>
  <si>
    <t>Pieles curtidas</t>
  </si>
  <si>
    <t>Pigmentos para el acabado de cuero</t>
  </si>
  <si>
    <t>Plata semilbrada</t>
  </si>
  <si>
    <t>Productos férreos</t>
  </si>
  <si>
    <t>Telares</t>
  </si>
  <si>
    <t>Trenzas en pieza</t>
  </si>
  <si>
    <t>Infraestructura y Equipamiento</t>
  </si>
  <si>
    <t>Medios Informáticos</t>
  </si>
  <si>
    <t>Discos, cintas y dispositivos de almacenamiento de datos</t>
  </si>
  <si>
    <t>Máquinas para el procesamiento de datos</t>
  </si>
  <si>
    <t>Medios Audiovisuales e Interactivos</t>
  </si>
  <si>
    <t>Audiovisual</t>
  </si>
  <si>
    <t>Aparatos para la Grabación u Reproducción de Imagen y Sonido</t>
  </si>
  <si>
    <t>Cámaras de televisión</t>
  </si>
  <si>
    <t>Cámaras y proyectores de cine</t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</si>
  <si>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Los totales se calcularon a partir del valor FOB (Free on Board-Libre a bordo) y CIF (Cost, Insurance &amp; Freight-Costo, Seguro y Flete) en dólares (US$) 2019.</t>
    </r>
  </si>
  <si>
    <t>- No registró movimiento.</t>
  </si>
  <si>
    <t>Fuente: Servicio Nacional de Aduanas (SNA), según clasificación de códigos culturales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</si>
</sst>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2" fillId="0" borderId="0" xfId="0" applyFont="1"/>
    <xf numFmtId="165" fontId="2" fillId="0" borderId="0" xfId="1" applyNumberFormat="1" applyFont="1" applyFill="1"/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165" fontId="5" fillId="0" borderId="0" xfId="1" applyNumberFormat="1" applyFont="1"/>
    <xf numFmtId="165" fontId="4" fillId="0" borderId="0" xfId="1" applyNumberFormat="1" applyFont="1" applyFill="1"/>
    <xf numFmtId="165" fontId="4" fillId="0" borderId="0" xfId="1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165" fontId="4" fillId="0" borderId="0" xfId="2" applyNumberFormat="1" applyFont="1" applyFill="1"/>
    <xf numFmtId="0" fontId="4" fillId="0" borderId="0" xfId="3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</cellXfs>
  <cellStyles count="4">
    <cellStyle name="Millares" xfId="1" builtinId="3"/>
    <cellStyle name="Millares 12" xfId="2"/>
    <cellStyle name="Normal" xfId="0" builtinId="0"/>
    <cellStyle name="Normal 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5"/>
  <dimension ref="A2:D75"/>
  <sheetViews>
    <sheetView tabSelected="1" zoomScaleNormal="100" workbookViewId="0"/>
  </sheetViews>
  <sheetFormatPr baseColWidth="10" defaultColWidth="11.42578125" defaultRowHeight="11.25" customHeight="1" x14ac:dyDescent="0.15"/>
  <cols>
    <col min="1" max="1" width="75" style="2" customWidth="1"/>
    <col min="2" max="3" width="21.42578125" style="2" customWidth="1"/>
    <col min="4" max="16384" width="11.42578125" style="2"/>
  </cols>
  <sheetData>
    <row r="2" spans="1:4" ht="15" customHeight="1" x14ac:dyDescent="0.15">
      <c r="A2" s="1" t="s">
        <v>0</v>
      </c>
      <c r="B2" s="1"/>
      <c r="C2" s="1"/>
    </row>
    <row r="4" spans="1:4" ht="22.5" customHeight="1" x14ac:dyDescent="0.15">
      <c r="A4" s="3" t="s">
        <v>1</v>
      </c>
      <c r="B4" s="4" t="s">
        <v>2</v>
      </c>
      <c r="C4" s="4" t="s">
        <v>3</v>
      </c>
    </row>
    <row r="5" spans="1:4" ht="11.25" customHeight="1" x14ac:dyDescent="0.15">
      <c r="A5" s="5" t="s">
        <v>4</v>
      </c>
      <c r="B5" s="6">
        <f>+SUM(B6,B11,B21,B27,B44,B62,B67)</f>
        <v>994234131.54999971</v>
      </c>
      <c r="C5" s="6">
        <f>+SUM(C6,C11,C21,C27,C44,C62,C67)</f>
        <v>91835021.729999974</v>
      </c>
    </row>
    <row r="6" spans="1:4" s="5" customFormat="1" ht="11.25" customHeight="1" x14ac:dyDescent="0.15">
      <c r="A6" s="5" t="s">
        <v>5</v>
      </c>
      <c r="B6" s="6">
        <f>+B7+B9</f>
        <v>6503692.8300000019</v>
      </c>
      <c r="C6" s="6">
        <f>+C7+C9</f>
        <v>1089456.3299999998</v>
      </c>
      <c r="D6" s="2"/>
    </row>
    <row r="7" spans="1:4" s="5" customFormat="1" ht="11.25" customHeight="1" x14ac:dyDescent="0.15">
      <c r="A7" s="7" t="s">
        <v>6</v>
      </c>
      <c r="B7" s="6">
        <f>SUM(B8)</f>
        <v>3639209.2700000005</v>
      </c>
      <c r="C7" s="6">
        <f>SUM(C8)</f>
        <v>1071409.95</v>
      </c>
      <c r="D7" s="2"/>
    </row>
    <row r="8" spans="1:4" ht="11.25" customHeight="1" x14ac:dyDescent="0.15">
      <c r="A8" s="8" t="s">
        <v>7</v>
      </c>
      <c r="B8" s="9">
        <v>3639209.2700000005</v>
      </c>
      <c r="C8" s="10">
        <v>1071409.95</v>
      </c>
    </row>
    <row r="9" spans="1:4" s="5" customFormat="1" ht="11.25" customHeight="1" x14ac:dyDescent="0.15">
      <c r="A9" s="7" t="s">
        <v>8</v>
      </c>
      <c r="B9" s="6">
        <f>SUM(B10)</f>
        <v>2864483.560000001</v>
      </c>
      <c r="C9" s="6">
        <f>SUM(C10)</f>
        <v>18046.38</v>
      </c>
      <c r="D9" s="2"/>
    </row>
    <row r="10" spans="1:4" ht="11.25" customHeight="1" x14ac:dyDescent="0.15">
      <c r="A10" s="8" t="s">
        <v>9</v>
      </c>
      <c r="B10" s="9">
        <v>2864483.560000001</v>
      </c>
      <c r="C10" s="9">
        <v>18046.38</v>
      </c>
    </row>
    <row r="11" spans="1:4" s="5" customFormat="1" ht="11.25" customHeight="1" x14ac:dyDescent="0.15">
      <c r="A11" s="5" t="s">
        <v>10</v>
      </c>
      <c r="B11" s="6">
        <f>SUM(B12,B14)</f>
        <v>264712184.09</v>
      </c>
      <c r="C11" s="6">
        <f>SUM(C12,C14)</f>
        <v>39081348.059999995</v>
      </c>
      <c r="D11" s="2"/>
    </row>
    <row r="12" spans="1:4" s="5" customFormat="1" ht="11.25" customHeight="1" x14ac:dyDescent="0.15">
      <c r="A12" s="7" t="s">
        <v>11</v>
      </c>
      <c r="B12" s="6">
        <f>SUM(B13)</f>
        <v>2972594.66</v>
      </c>
      <c r="C12" s="6">
        <f>SUM(C13)</f>
        <v>28476613.589999996</v>
      </c>
      <c r="D12" s="2"/>
    </row>
    <row r="13" spans="1:4" ht="11.25" customHeight="1" x14ac:dyDescent="0.15">
      <c r="A13" s="8" t="s">
        <v>12</v>
      </c>
      <c r="B13" s="9">
        <v>2972594.66</v>
      </c>
      <c r="C13" s="9">
        <v>28476613.589999996</v>
      </c>
    </row>
    <row r="14" spans="1:4" s="5" customFormat="1" ht="11.25" customHeight="1" x14ac:dyDescent="0.15">
      <c r="A14" s="7" t="s">
        <v>13</v>
      </c>
      <c r="B14" s="6">
        <f>SUM(B15:B20)</f>
        <v>261739589.43000001</v>
      </c>
      <c r="C14" s="6">
        <f>SUM(C15:C20)</f>
        <v>10604734.469999999</v>
      </c>
      <c r="D14" s="2"/>
    </row>
    <row r="15" spans="1:4" ht="11.25" customHeight="1" x14ac:dyDescent="0.15">
      <c r="A15" s="8" t="s">
        <v>14</v>
      </c>
      <c r="B15" s="9">
        <v>1220297.8200000005</v>
      </c>
      <c r="C15" s="9">
        <v>384818.29000000004</v>
      </c>
    </row>
    <row r="16" spans="1:4" ht="11.25" customHeight="1" x14ac:dyDescent="0.15">
      <c r="A16" s="8" t="s">
        <v>15</v>
      </c>
      <c r="B16" s="9">
        <v>17569482.219999999</v>
      </c>
      <c r="C16" s="9">
        <v>2409639.09</v>
      </c>
    </row>
    <row r="17" spans="1:4" ht="11.25" customHeight="1" x14ac:dyDescent="0.15">
      <c r="A17" s="8" t="s">
        <v>16</v>
      </c>
      <c r="B17" s="9">
        <v>178202.16999999998</v>
      </c>
      <c r="C17" s="9">
        <v>687569.44</v>
      </c>
    </row>
    <row r="18" spans="1:4" ht="11.25" customHeight="1" x14ac:dyDescent="0.15">
      <c r="A18" s="8" t="s">
        <v>17</v>
      </c>
      <c r="B18" s="9">
        <v>11595407.689999998</v>
      </c>
      <c r="C18" s="9">
        <v>751501.77999999991</v>
      </c>
    </row>
    <row r="19" spans="1:4" ht="11.25" customHeight="1" x14ac:dyDescent="0.15">
      <c r="A19" s="8" t="s">
        <v>18</v>
      </c>
      <c r="B19" s="9">
        <v>194987009.73999998</v>
      </c>
      <c r="C19" s="9">
        <v>2141732.6199999996</v>
      </c>
    </row>
    <row r="20" spans="1:4" ht="11.25" customHeight="1" x14ac:dyDescent="0.15">
      <c r="A20" s="8" t="s">
        <v>19</v>
      </c>
      <c r="B20" s="9">
        <v>36189189.790000014</v>
      </c>
      <c r="C20" s="9">
        <v>4229473.2500000009</v>
      </c>
    </row>
    <row r="21" spans="1:4" s="5" customFormat="1" ht="11.25" customHeight="1" x14ac:dyDescent="0.15">
      <c r="A21" s="5" t="s">
        <v>20</v>
      </c>
      <c r="B21" s="6">
        <f>SUM(B22)</f>
        <v>161858821.20000002</v>
      </c>
      <c r="C21" s="6">
        <f>SUM(C22)</f>
        <v>1278136.4099999995</v>
      </c>
      <c r="D21" s="2"/>
    </row>
    <row r="22" spans="1:4" s="5" customFormat="1" ht="11.25" customHeight="1" x14ac:dyDescent="0.15">
      <c r="A22" s="7" t="s">
        <v>21</v>
      </c>
      <c r="B22" s="6">
        <f>SUM(B23:B26)</f>
        <v>161858821.20000002</v>
      </c>
      <c r="C22" s="6">
        <f>SUM(C23:C26)</f>
        <v>1278136.4099999995</v>
      </c>
      <c r="D22" s="2"/>
    </row>
    <row r="23" spans="1:4" ht="11.25" customHeight="1" x14ac:dyDescent="0.15">
      <c r="A23" s="8" t="s">
        <v>22</v>
      </c>
      <c r="B23" s="9">
        <v>32954.590000000004</v>
      </c>
      <c r="C23" s="11">
        <v>0</v>
      </c>
    </row>
    <row r="24" spans="1:4" ht="11.25" customHeight="1" x14ac:dyDescent="0.15">
      <c r="A24" s="8" t="s">
        <v>23</v>
      </c>
      <c r="B24" s="9">
        <v>26382450.419999979</v>
      </c>
      <c r="C24" s="9">
        <v>105709.61</v>
      </c>
    </row>
    <row r="25" spans="1:4" ht="11.25" customHeight="1" x14ac:dyDescent="0.15">
      <c r="A25" s="8" t="s">
        <v>24</v>
      </c>
      <c r="B25" s="9">
        <v>5398477.7799999975</v>
      </c>
      <c r="C25" s="9">
        <v>6428.08</v>
      </c>
    </row>
    <row r="26" spans="1:4" ht="11.25" customHeight="1" x14ac:dyDescent="0.15">
      <c r="A26" s="8" t="s">
        <v>25</v>
      </c>
      <c r="B26" s="9">
        <v>130044938.41000004</v>
      </c>
      <c r="C26" s="9">
        <v>1165998.7199999995</v>
      </c>
    </row>
    <row r="27" spans="1:4" s="5" customFormat="1" ht="11.25" customHeight="1" x14ac:dyDescent="0.15">
      <c r="A27" s="12" t="s">
        <v>26</v>
      </c>
      <c r="B27" s="6">
        <f>SUM(B28,B35)</f>
        <v>136485964.90000001</v>
      </c>
      <c r="C27" s="6">
        <f>SUM(C28,C35)</f>
        <v>2821292.63</v>
      </c>
      <c r="D27" s="2"/>
    </row>
    <row r="28" spans="1:4" s="5" customFormat="1" ht="11.25" customHeight="1" x14ac:dyDescent="0.15">
      <c r="A28" s="7" t="s">
        <v>26</v>
      </c>
      <c r="B28" s="6">
        <f>SUM(B29:B34)</f>
        <v>25329581.06000001</v>
      </c>
      <c r="C28" s="6">
        <f>SUM(C29:C34)</f>
        <v>334107.39999999991</v>
      </c>
      <c r="D28" s="2"/>
    </row>
    <row r="29" spans="1:4" ht="11.25" customHeight="1" x14ac:dyDescent="0.15">
      <c r="A29" s="8" t="s">
        <v>27</v>
      </c>
      <c r="B29" s="9">
        <v>1330519.7000000002</v>
      </c>
      <c r="C29" s="9">
        <v>28747.479999999996</v>
      </c>
    </row>
    <row r="30" spans="1:4" ht="11.25" customHeight="1" x14ac:dyDescent="0.15">
      <c r="A30" s="8" t="s">
        <v>28</v>
      </c>
      <c r="B30" s="9">
        <v>511937.39000000007</v>
      </c>
      <c r="C30" s="9">
        <v>11027.44</v>
      </c>
    </row>
    <row r="31" spans="1:4" ht="11.25" customHeight="1" x14ac:dyDescent="0.15">
      <c r="A31" s="8" t="s">
        <v>29</v>
      </c>
      <c r="B31" s="9">
        <v>5412656.1400000006</v>
      </c>
      <c r="C31" s="9">
        <v>111909.11999999998</v>
      </c>
    </row>
    <row r="32" spans="1:4" ht="11.25" customHeight="1" x14ac:dyDescent="0.15">
      <c r="A32" s="8" t="s">
        <v>30</v>
      </c>
      <c r="B32" s="9">
        <v>12508487.080000008</v>
      </c>
      <c r="C32" s="9">
        <v>128649.38999999998</v>
      </c>
    </row>
    <row r="33" spans="1:4" ht="11.25" customHeight="1" x14ac:dyDescent="0.15">
      <c r="A33" s="8" t="s">
        <v>15</v>
      </c>
      <c r="B33" s="9">
        <v>1249069.3999999999</v>
      </c>
      <c r="C33" s="11">
        <v>0</v>
      </c>
    </row>
    <row r="34" spans="1:4" ht="11.25" customHeight="1" x14ac:dyDescent="0.15">
      <c r="A34" s="8" t="s">
        <v>31</v>
      </c>
      <c r="B34" s="9">
        <v>4316911.3500000015</v>
      </c>
      <c r="C34" s="9">
        <v>53773.97</v>
      </c>
    </row>
    <row r="35" spans="1:4" s="5" customFormat="1" ht="11.25" customHeight="1" x14ac:dyDescent="0.15">
      <c r="A35" s="7" t="s">
        <v>32</v>
      </c>
      <c r="B35" s="6">
        <f>SUM(B36:B43)</f>
        <v>111156383.83999999</v>
      </c>
      <c r="C35" s="6">
        <f>SUM(C36:C43)</f>
        <v>2487185.23</v>
      </c>
      <c r="D35" s="2"/>
    </row>
    <row r="36" spans="1:4" ht="11.25" customHeight="1" x14ac:dyDescent="0.15">
      <c r="A36" s="8" t="s">
        <v>33</v>
      </c>
      <c r="B36" s="9">
        <v>34707697.019999996</v>
      </c>
      <c r="C36" s="9">
        <v>134676.66999999998</v>
      </c>
    </row>
    <row r="37" spans="1:4" ht="11.25" customHeight="1" x14ac:dyDescent="0.15">
      <c r="A37" s="8" t="s">
        <v>34</v>
      </c>
      <c r="B37" s="9">
        <v>13731627.579999998</v>
      </c>
      <c r="C37" s="9">
        <v>97198.83</v>
      </c>
    </row>
    <row r="38" spans="1:4" ht="11.25" customHeight="1" x14ac:dyDescent="0.15">
      <c r="A38" s="8" t="s">
        <v>35</v>
      </c>
      <c r="B38" s="9">
        <v>2051942.9000000006</v>
      </c>
      <c r="C38" s="9">
        <v>822427.02999999991</v>
      </c>
    </row>
    <row r="39" spans="1:4" ht="11.25" customHeight="1" x14ac:dyDescent="0.15">
      <c r="A39" s="8" t="s">
        <v>36</v>
      </c>
      <c r="B39" s="9">
        <v>3321902.79</v>
      </c>
      <c r="C39" s="9">
        <v>16993.759999999998</v>
      </c>
    </row>
    <row r="40" spans="1:4" ht="11.25" customHeight="1" x14ac:dyDescent="0.15">
      <c r="A40" s="8" t="s">
        <v>37</v>
      </c>
      <c r="B40" s="9">
        <v>34805.730000000003</v>
      </c>
      <c r="C40" s="11">
        <v>0</v>
      </c>
    </row>
    <row r="41" spans="1:4" ht="11.25" customHeight="1" x14ac:dyDescent="0.15">
      <c r="A41" s="8" t="s">
        <v>38</v>
      </c>
      <c r="B41" s="9">
        <v>14949784.060000006</v>
      </c>
      <c r="C41" s="9">
        <v>665278.66999999993</v>
      </c>
    </row>
    <row r="42" spans="1:4" ht="11.25" customHeight="1" x14ac:dyDescent="0.15">
      <c r="A42" s="8" t="s">
        <v>39</v>
      </c>
      <c r="B42" s="9">
        <v>4999378.1100000003</v>
      </c>
      <c r="C42" s="9">
        <v>73091.11</v>
      </c>
    </row>
    <row r="43" spans="1:4" ht="11.25" customHeight="1" x14ac:dyDescent="0.15">
      <c r="A43" s="8" t="s">
        <v>40</v>
      </c>
      <c r="B43" s="9">
        <v>37359245.649999991</v>
      </c>
      <c r="C43" s="9">
        <v>677519.16</v>
      </c>
    </row>
    <row r="44" spans="1:4" s="5" customFormat="1" ht="11.25" customHeight="1" x14ac:dyDescent="0.15">
      <c r="A44" s="5" t="s">
        <v>41</v>
      </c>
      <c r="B44" s="6">
        <f>SUM(B45)</f>
        <v>18846841.620000001</v>
      </c>
      <c r="C44" s="6">
        <f>SUM(C45)</f>
        <v>34863750.249999993</v>
      </c>
      <c r="D44" s="2"/>
    </row>
    <row r="45" spans="1:4" s="5" customFormat="1" ht="11.25" customHeight="1" x14ac:dyDescent="0.15">
      <c r="A45" s="7" t="s">
        <v>41</v>
      </c>
      <c r="B45" s="6">
        <f>SUM(B46:B61)</f>
        <v>18846841.620000001</v>
      </c>
      <c r="C45" s="6">
        <f>SUM(C46:C61)</f>
        <v>34863750.249999993</v>
      </c>
      <c r="D45" s="2"/>
    </row>
    <row r="46" spans="1:4" ht="11.25" customHeight="1" x14ac:dyDescent="0.15">
      <c r="A46" s="8" t="s">
        <v>42</v>
      </c>
      <c r="B46" s="9">
        <v>3781468.27</v>
      </c>
      <c r="C46" s="11">
        <v>0</v>
      </c>
    </row>
    <row r="47" spans="1:4" ht="11.25" customHeight="1" x14ac:dyDescent="0.15">
      <c r="A47" s="8" t="s">
        <v>43</v>
      </c>
      <c r="B47" s="9">
        <v>6546427.9999999991</v>
      </c>
      <c r="C47" s="9">
        <v>17744590.039999999</v>
      </c>
    </row>
    <row r="48" spans="1:4" ht="11.25" customHeight="1" x14ac:dyDescent="0.15">
      <c r="A48" s="8" t="s">
        <v>44</v>
      </c>
      <c r="B48" s="9">
        <v>494.89</v>
      </c>
      <c r="C48" s="9">
        <v>14946602.82</v>
      </c>
    </row>
    <row r="49" spans="1:4" ht="11.25" customHeight="1" x14ac:dyDescent="0.15">
      <c r="A49" s="8" t="s">
        <v>45</v>
      </c>
      <c r="B49" s="9">
        <v>675.19</v>
      </c>
      <c r="C49" s="9">
        <v>140148.20000000001</v>
      </c>
    </row>
    <row r="50" spans="1:4" ht="11.25" customHeight="1" x14ac:dyDescent="0.15">
      <c r="A50" s="8" t="s">
        <v>46</v>
      </c>
      <c r="B50" s="9">
        <v>871065.21</v>
      </c>
      <c r="C50" s="9">
        <v>310213.07999999996</v>
      </c>
    </row>
    <row r="51" spans="1:4" ht="11.25" customHeight="1" x14ac:dyDescent="0.15">
      <c r="A51" s="8" t="s">
        <v>47</v>
      </c>
      <c r="B51" s="9">
        <v>84973.18</v>
      </c>
      <c r="C51" s="11">
        <v>0</v>
      </c>
    </row>
    <row r="52" spans="1:4" ht="11.25" customHeight="1" x14ac:dyDescent="0.15">
      <c r="A52" s="8" t="s">
        <v>48</v>
      </c>
      <c r="B52" s="9">
        <v>59882.03</v>
      </c>
      <c r="C52" s="9">
        <v>3404.31</v>
      </c>
    </row>
    <row r="53" spans="1:4" ht="11.25" customHeight="1" x14ac:dyDescent="0.15">
      <c r="A53" s="8" t="s">
        <v>49</v>
      </c>
      <c r="B53" s="9">
        <v>134404.29</v>
      </c>
      <c r="C53" s="9">
        <v>457358.17</v>
      </c>
    </row>
    <row r="54" spans="1:4" ht="11.25" customHeight="1" x14ac:dyDescent="0.15">
      <c r="A54" s="8" t="s">
        <v>50</v>
      </c>
      <c r="B54" s="9">
        <v>3247056.9899999998</v>
      </c>
      <c r="C54" s="9">
        <v>150</v>
      </c>
    </row>
    <row r="55" spans="1:4" ht="11.25" customHeight="1" x14ac:dyDescent="0.15">
      <c r="A55" s="8" t="s">
        <v>51</v>
      </c>
      <c r="B55" s="9">
        <v>138848.87999999998</v>
      </c>
      <c r="C55" s="9">
        <v>401168.99999999994</v>
      </c>
    </row>
    <row r="56" spans="1:4" ht="11.25" customHeight="1" x14ac:dyDescent="0.15">
      <c r="A56" s="8" t="s">
        <v>52</v>
      </c>
      <c r="B56" s="9">
        <v>141428.63000000003</v>
      </c>
      <c r="C56" s="9">
        <v>4940</v>
      </c>
    </row>
    <row r="57" spans="1:4" ht="11.25" customHeight="1" x14ac:dyDescent="0.15">
      <c r="A57" s="8" t="s">
        <v>53</v>
      </c>
      <c r="B57" s="9">
        <v>2550319.7799999998</v>
      </c>
      <c r="C57" s="9">
        <v>171791.62</v>
      </c>
    </row>
    <row r="58" spans="1:4" ht="11.25" customHeight="1" x14ac:dyDescent="0.15">
      <c r="A58" s="8" t="s">
        <v>54</v>
      </c>
      <c r="B58" s="9">
        <v>175692.83999999997</v>
      </c>
      <c r="C58" s="9">
        <v>626735.31999999995</v>
      </c>
    </row>
    <row r="59" spans="1:4" ht="11.25" customHeight="1" x14ac:dyDescent="0.15">
      <c r="A59" s="8" t="s">
        <v>55</v>
      </c>
      <c r="B59" s="9">
        <v>180.39</v>
      </c>
      <c r="C59" s="11">
        <v>0</v>
      </c>
    </row>
    <row r="60" spans="1:4" s="5" customFormat="1" ht="11.25" customHeight="1" x14ac:dyDescent="0.15">
      <c r="A60" s="8" t="s">
        <v>56</v>
      </c>
      <c r="B60" s="9">
        <v>369861.91999999993</v>
      </c>
      <c r="C60" s="9">
        <v>55450</v>
      </c>
      <c r="D60" s="2"/>
    </row>
    <row r="61" spans="1:4" s="5" customFormat="1" ht="11.25" customHeight="1" x14ac:dyDescent="0.15">
      <c r="A61" s="8" t="s">
        <v>57</v>
      </c>
      <c r="B61" s="9">
        <v>744061.13</v>
      </c>
      <c r="C61" s="9">
        <v>1197.69</v>
      </c>
      <c r="D61" s="2"/>
    </row>
    <row r="62" spans="1:4" ht="11.25" customHeight="1" x14ac:dyDescent="0.15">
      <c r="A62" s="5" t="s">
        <v>58</v>
      </c>
      <c r="B62" s="6">
        <f>SUM(B63)</f>
        <v>386131012.98999977</v>
      </c>
      <c r="C62" s="6">
        <f>SUM(C63)</f>
        <v>12404089.859999996</v>
      </c>
    </row>
    <row r="63" spans="1:4" ht="11.25" customHeight="1" x14ac:dyDescent="0.15">
      <c r="A63" s="7" t="s">
        <v>59</v>
      </c>
      <c r="B63" s="6">
        <f>SUM(B64:B66)</f>
        <v>386131012.98999977</v>
      </c>
      <c r="C63" s="6">
        <f>SUM(C64:C66)</f>
        <v>12404089.859999996</v>
      </c>
    </row>
    <row r="64" spans="1:4" ht="11.25" customHeight="1" x14ac:dyDescent="0.15">
      <c r="A64" s="8" t="s">
        <v>60</v>
      </c>
      <c r="B64" s="9">
        <v>47353776.239999995</v>
      </c>
      <c r="C64" s="9">
        <v>1036631.3300000001</v>
      </c>
    </row>
    <row r="65" spans="1:4" s="5" customFormat="1" ht="11.25" customHeight="1" x14ac:dyDescent="0.15">
      <c r="A65" s="8" t="s">
        <v>61</v>
      </c>
      <c r="B65" s="9">
        <v>49277116.119999975</v>
      </c>
      <c r="C65" s="9">
        <v>6995121.3499999978</v>
      </c>
      <c r="D65" s="2"/>
    </row>
    <row r="66" spans="1:4" s="5" customFormat="1" ht="11.25" customHeight="1" x14ac:dyDescent="0.15">
      <c r="A66" s="8" t="s">
        <v>15</v>
      </c>
      <c r="B66" s="9">
        <v>289500120.62999982</v>
      </c>
      <c r="C66" s="9">
        <v>4372337.1799999978</v>
      </c>
      <c r="D66" s="2"/>
    </row>
    <row r="67" spans="1:4" ht="11.25" customHeight="1" x14ac:dyDescent="0.15">
      <c r="A67" s="5" t="s">
        <v>62</v>
      </c>
      <c r="B67" s="6">
        <f>SUM(B68)</f>
        <v>19695613.919999998</v>
      </c>
      <c r="C67" s="6">
        <f>SUM(C68)</f>
        <v>296948.19</v>
      </c>
    </row>
    <row r="68" spans="1:4" ht="11.25" customHeight="1" x14ac:dyDescent="0.15">
      <c r="A68" s="7" t="s">
        <v>63</v>
      </c>
      <c r="B68" s="6">
        <f>SUM(B69:B71)</f>
        <v>19695613.919999998</v>
      </c>
      <c r="C68" s="6">
        <f>SUM(C69:C71)</f>
        <v>296948.19</v>
      </c>
    </row>
    <row r="69" spans="1:4" ht="11.25" customHeight="1" x14ac:dyDescent="0.15">
      <c r="A69" s="8" t="s">
        <v>64</v>
      </c>
      <c r="B69" s="9">
        <v>2402769.6799999997</v>
      </c>
      <c r="C69" s="9">
        <v>163.30000000000001</v>
      </c>
    </row>
    <row r="70" spans="1:4" ht="11.25" customHeight="1" x14ac:dyDescent="0.15">
      <c r="A70" s="8" t="s">
        <v>65</v>
      </c>
      <c r="B70" s="9">
        <v>16528107.209999997</v>
      </c>
      <c r="C70" s="9">
        <v>209686.12000000002</v>
      </c>
    </row>
    <row r="71" spans="1:4" ht="11.25" customHeight="1" x14ac:dyDescent="0.15">
      <c r="A71" s="8" t="s">
        <v>66</v>
      </c>
      <c r="B71" s="9">
        <v>764737.03000000014</v>
      </c>
      <c r="C71" s="9">
        <v>87098.77</v>
      </c>
    </row>
    <row r="72" spans="1:4" ht="11.25" customHeight="1" x14ac:dyDescent="0.15">
      <c r="A72" s="13"/>
      <c r="B72" s="14"/>
      <c r="C72" s="14"/>
    </row>
    <row r="73" spans="1:4" ht="11.25" customHeight="1" x14ac:dyDescent="0.15">
      <c r="A73" s="15" t="s">
        <v>67</v>
      </c>
      <c r="B73" s="15"/>
      <c r="C73" s="15"/>
    </row>
    <row r="74" spans="1:4" ht="11.25" customHeight="1" x14ac:dyDescent="0.15">
      <c r="A74" s="16" t="s">
        <v>68</v>
      </c>
      <c r="B74" s="16"/>
      <c r="C74" s="16"/>
    </row>
    <row r="75" spans="1:4" ht="11.25" customHeight="1" x14ac:dyDescent="0.15">
      <c r="A75" s="15" t="s">
        <v>69</v>
      </c>
      <c r="B75" s="17"/>
      <c r="C75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2022-03-30T14:04:48Z</dcterms:created>
  <dcterms:modified xsi:type="dcterms:W3CDTF">2022-03-30T14:04:49Z</dcterms:modified>
</cp:coreProperties>
</file>