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5.4"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32" i="1"/>
  <c r="C28" i="1"/>
  <c r="C22" i="1"/>
  <c r="C17" i="1"/>
  <c r="C11" i="1"/>
  <c r="C10" i="1" s="1"/>
  <c r="C6" i="1" s="1"/>
  <c r="C7" i="1" s="1"/>
  <c r="C5" i="1"/>
</calcChain>
</file>

<file path=xl/sharedStrings.xml><?xml version="1.0" encoding="utf-8"?>
<sst xmlns="http://schemas.openxmlformats.org/spreadsheetml/2006/main" count="65" uniqueCount="64">
  <si>
    <r>
      <t>TABLA 25.4: PRESUPUESTO PÚBLICO EJECUTADO</t>
    </r>
    <r>
      <rPr>
        <b/>
        <vertAlign val="superscript"/>
        <sz val="8"/>
        <rFont val="Verdana"/>
        <family val="2"/>
      </rPr>
      <t>/1</t>
    </r>
    <r>
      <rPr>
        <b/>
        <sz val="8"/>
        <rFont val="Verdana"/>
        <family val="2"/>
      </rPr>
      <t xml:space="preserve">  DESTINADO A CULTURA, SEGÚN INSTITUCIONES CON PROGRAMAS CULTURALES. 2019</t>
    </r>
  </si>
  <si>
    <t>PRESUPUESTO</t>
  </si>
  <si>
    <t>Monto en miles de pesos</t>
  </si>
  <si>
    <t>Gasto presupuestario total del Gobierno central</t>
  </si>
  <si>
    <t>Total ejecutado destinado a cultura por instituciones con programas culturales</t>
  </si>
  <si>
    <t>Porcentaje del presupuesto ejecutado del Gobierno por instituciones con programas culturales</t>
  </si>
  <si>
    <t>INSTITUCIÓN</t>
  </si>
  <si>
    <t>Programas culturales</t>
  </si>
  <si>
    <t>Presupuesto en miles de pesos</t>
  </si>
  <si>
    <t>TOTAL PRESUPUESTO EJECUTADO INSTITUCIONES CON PROGRAMAS CULTURALES</t>
  </si>
  <si>
    <r>
      <t>Presupuesto desarrollo cultural de ProChile</t>
    </r>
    <r>
      <rPr>
        <b/>
        <vertAlign val="superscript"/>
        <sz val="8"/>
        <rFont val="Verdana"/>
        <family val="2"/>
      </rPr>
      <t>/2</t>
    </r>
  </si>
  <si>
    <t>Programa Concurso industrias y Servicios</t>
  </si>
  <si>
    <t>Programa Ferias Internacionales</t>
  </si>
  <si>
    <t>Subsecretaría de Relaciones Económicas Internacionales de Chile.</t>
  </si>
  <si>
    <t>Programa Marcas Sectoriales</t>
  </si>
  <si>
    <t>Ministerio de Relaciones Exteriores.</t>
  </si>
  <si>
    <t>Programa Planes Sectoriales</t>
  </si>
  <si>
    <t>Programas Transversales Industrias Creativas</t>
  </si>
  <si>
    <t>Presupuesto desarrollo cultural de Corfo</t>
  </si>
  <si>
    <r>
      <t>Programas destinados a Industrias Creativas – Sector Audiovisual</t>
    </r>
    <r>
      <rPr>
        <vertAlign val="superscript"/>
        <sz val="8"/>
        <rFont val="Verdana"/>
        <family val="2"/>
      </rPr>
      <t>/3</t>
    </r>
  </si>
  <si>
    <t>Corporación de Fomento de la Producción.</t>
  </si>
  <si>
    <r>
      <t>Programas destinados a Industrias Creativas de Desarrollo Competitivo</t>
    </r>
    <r>
      <rPr>
        <vertAlign val="superscript"/>
        <sz val="8"/>
        <rFont val="Verdana"/>
        <family val="2"/>
      </rPr>
      <t>/4</t>
    </r>
  </si>
  <si>
    <t>Ministerio de Economía, Fomento y Reconstrucción</t>
  </si>
  <si>
    <r>
      <t>Programas destinados a Industrias Creativas de Emprendimiento</t>
    </r>
    <r>
      <rPr>
        <vertAlign val="superscript"/>
        <sz val="8"/>
        <rFont val="Verdana"/>
        <family val="2"/>
      </rPr>
      <t>/5</t>
    </r>
  </si>
  <si>
    <r>
      <t>Programas destinados a Industrias Creativas de Innovación</t>
    </r>
    <r>
      <rPr>
        <vertAlign val="superscript"/>
        <sz val="8"/>
        <rFont val="Verdana"/>
        <family val="2"/>
      </rPr>
      <t>/6</t>
    </r>
  </si>
  <si>
    <r>
      <t>Sercotec</t>
    </r>
    <r>
      <rPr>
        <b/>
        <vertAlign val="superscript"/>
        <sz val="8"/>
        <rFont val="Verdana"/>
        <family val="2"/>
      </rPr>
      <t>/7</t>
    </r>
  </si>
  <si>
    <t>Programa Crece</t>
  </si>
  <si>
    <t>Servicio de Cooperación Técnica.</t>
  </si>
  <si>
    <t>Capital Semilla emprende</t>
  </si>
  <si>
    <t>Ministerio de Economía, Fomento y Turismo.</t>
  </si>
  <si>
    <t>Capital Abeja emprende</t>
  </si>
  <si>
    <t>Instrumentos para la gestión empresarial</t>
  </si>
  <si>
    <t>Programas asociativos</t>
  </si>
  <si>
    <r>
      <t>Presupuesto destinado a Cultura Dirac</t>
    </r>
    <r>
      <rPr>
        <b/>
        <vertAlign val="superscript"/>
        <sz val="8"/>
        <rFont val="Verdana"/>
        <family val="2"/>
      </rPr>
      <t>/8</t>
    </r>
  </si>
  <si>
    <t>Dirección de Asuntos Culturales (Dirac). Secretaría y Administración General y Servicio Exterior. Ministerio de Relaciones Exteriores</t>
  </si>
  <si>
    <t>Proyectos financiados y gestión operacional</t>
  </si>
  <si>
    <t>Proyectos culturales Concurso de embajadas, consulados, artistas o agrupaciones culturales que ejecutan proyectos en el exterior</t>
  </si>
  <si>
    <r>
      <t>Apoyo a la difusión de proyectos de artistas chilenos</t>
    </r>
    <r>
      <rPr>
        <vertAlign val="superscript"/>
        <sz val="8"/>
        <rFont val="Verdana"/>
        <family val="2"/>
      </rPr>
      <t>/9</t>
    </r>
  </si>
  <si>
    <t>Fondo Nacional de Desarrollo Regional</t>
  </si>
  <si>
    <t>Subsecretaria de Desarrollo Regional y Administrativo. Ministerio del Interior</t>
  </si>
  <si>
    <r>
      <t>2% FNDR destinado a Cultura</t>
    </r>
    <r>
      <rPr>
        <vertAlign val="superscript"/>
        <sz val="8"/>
        <rFont val="Verdana"/>
        <family val="2"/>
      </rPr>
      <t>/10</t>
    </r>
  </si>
  <si>
    <r>
      <t>Fondo Nacional de Desarrollo Regional (sector educación y cultura)</t>
    </r>
    <r>
      <rPr>
        <vertAlign val="superscript"/>
        <sz val="8"/>
        <rFont val="Verdana"/>
        <family val="2"/>
      </rPr>
      <t>/11</t>
    </r>
  </si>
  <si>
    <t>Presupuesto Municipal en Cultura</t>
  </si>
  <si>
    <r>
      <t>Programas municipales destinados a cultura</t>
    </r>
    <r>
      <rPr>
        <b/>
        <vertAlign val="superscript"/>
        <sz val="8"/>
        <rFont val="Verdana"/>
        <family val="2"/>
      </rPr>
      <t>/12</t>
    </r>
  </si>
  <si>
    <t xml:space="preserve">Programas municipales destinados a Cultura </t>
  </si>
  <si>
    <t>Gestión de Recursos Privados</t>
  </si>
  <si>
    <r>
      <t>Crédito tributario por Ley de Donaciones Culturales</t>
    </r>
    <r>
      <rPr>
        <b/>
        <vertAlign val="superscript"/>
        <sz val="8"/>
        <rFont val="Verdana"/>
        <family val="2"/>
      </rPr>
      <t xml:space="preserve">/13   </t>
    </r>
  </si>
  <si>
    <t>…</t>
  </si>
  <si>
    <t>Crédito Tributario por Ley de Donaciones culturales</t>
  </si>
  <si>
    <r>
      <rPr>
        <b/>
        <sz val="8"/>
        <rFont val="Verdana"/>
        <family val="2"/>
      </rPr>
      <t xml:space="preserve">1 </t>
    </r>
    <r>
      <rPr>
        <sz val="8"/>
        <rFont val="Verdana"/>
        <family val="2"/>
      </rPr>
      <t>Montos no han sido extraídos directamente desde la Ley de Presupuesto, sino de consultas a las instituciones descritas: ProChile, Corfo, Sercotec, Dirac, FNDR y SII.</t>
    </r>
  </si>
  <si>
    <r>
      <rPr>
        <b/>
        <sz val="8"/>
        <rFont val="Verdana"/>
        <family val="2"/>
      </rPr>
      <t>2</t>
    </r>
    <r>
      <rPr>
        <sz val="8"/>
        <rFont val="Verdana"/>
        <family val="2"/>
      </rPr>
      <t xml:space="preserve"> ProChile atendió el 2019 los siguientes sectores vinculados a Cultura, según programa. 1) Programa de Concursos: audiovisual, editorial, videojuegos, animación, artes visuales, música, artes escénicas, narrativa gráfica e ilustración y moda y diseño; 2) Ferias Internacionales: audiovisual, videojuego y editorial; 3) Programa Marca sectorial: audiovisual y artes visuales; 4) Programa Plan Sectorial: audiovisual, editorial, video juegos, animación, música, artes visuales, narrativa gráfica e ilustración, artes escénicas y diseño de moda. El presupuesto de ProChile es en Dólares Americanos. Se utilizó la conversión de Dólares a Pesos Chilenos US$ 1= CLP $690.</t>
    </r>
  </si>
  <si>
    <r>
      <rPr>
        <b/>
        <sz val="8"/>
        <rFont val="Verdana"/>
        <family val="2"/>
      </rPr>
      <t>3</t>
    </r>
    <r>
      <rPr>
        <sz val="8"/>
        <rFont val="Verdana"/>
        <family val="2"/>
      </rPr>
      <t xml:space="preserve"> Se considera los aportes de Corfo al financiamiento de proyectos asociados a Industrias creativas específicamente para Audiovisual, cuyos programas son administrados por la Gerencia de Redes y Competitividad. Considera Instrumentos como: Concurso Audiovisual, Factoría Audiovisual y Factoría Musical.</t>
    </r>
  </si>
  <si>
    <r>
      <rPr>
        <b/>
        <sz val="8"/>
        <rFont val="Verdana"/>
        <family val="2"/>
      </rPr>
      <t>4</t>
    </r>
    <r>
      <rPr>
        <sz val="8"/>
        <rFont val="Verdana"/>
        <family val="2"/>
      </rPr>
      <t xml:space="preserve"> Se considera los aportes de Corfo al financiamiento de proyectos asociados a Industrias Creativas de Desarrollo Competitivo, correspondientes a proyectos financiados bajo instrumentos perteneciente a la Gerencia de Redes y Competitividad. Considera Instrumentos como: Iniciativas de Fomento Integradas (IFI) - Inversión Tecnológica, Programa de Fomento a la Calidad (Focal), Programa de Formación para la Competitividad, Programas Territoriales Integrados (PTI), Red Asociativa (Ex PROFO), Red Exporta (Ex NODOS EXP) y Red Mercados (Ex NODOS).</t>
    </r>
  </si>
  <si>
    <r>
      <rPr>
        <b/>
        <sz val="8"/>
        <rFont val="Verdana"/>
        <family val="2"/>
      </rPr>
      <t>5</t>
    </r>
    <r>
      <rPr>
        <sz val="8"/>
        <rFont val="Verdana"/>
        <family val="2"/>
      </rPr>
      <t xml:space="preserve"> Se considera los aportes de Corfo al financiamiento de proyectos asociados a Emprendimiento para Industrias creativas. Considera Instrumentos como: Apoyo a la Operación de Espacios Colaborativos de Trabajo para el Emprendimiento (COWORK), Capital Semilla y Programa Regional de Apoyo al Emprendimiento (PRAE).</t>
    </r>
  </si>
  <si>
    <r>
      <rPr>
        <b/>
        <sz val="8"/>
        <rFont val="Verdana"/>
        <family val="2"/>
      </rPr>
      <t>6</t>
    </r>
    <r>
      <rPr>
        <sz val="8"/>
        <rFont val="Verdana"/>
        <family val="2"/>
      </rPr>
      <t xml:space="preserve"> Se considera los aportes de Corfo al financiamiento de proyectos asociados a Innovación en Industrias creativas. Considera Instrumentos como: Centros Tecnológicos para la Innovación, Programa Gestión de la Innovación y Prototipos de Innovación Social.</t>
    </r>
  </si>
  <si>
    <r>
      <rPr>
        <b/>
        <sz val="8"/>
        <rFont val="Verdana"/>
        <family val="2"/>
      </rPr>
      <t>7</t>
    </r>
    <r>
      <rPr>
        <sz val="8"/>
        <rFont val="Verdana"/>
        <family val="2"/>
      </rPr>
      <t xml:space="preserve"> Sercotec atendió durante el año 2019 a distintos sectores vinculados con las industrias creativas a través de los programas Crece, Capital Semilla y Capital Abeja. También se incluyeron otros proyectos como Instrumentos de gestión Empresarial y Programas Asociativos vinculados a las industrias creativas.</t>
    </r>
  </si>
  <si>
    <r>
      <rPr>
        <b/>
        <sz val="8"/>
        <rFont val="Verdana"/>
        <family val="2"/>
      </rPr>
      <t>8</t>
    </r>
    <r>
      <rPr>
        <sz val="8"/>
        <rFont val="Verdana"/>
        <family val="2"/>
      </rPr>
      <t xml:space="preserve"> El presupuesto de Dirac es en Dólares Americanos. Se utilizó la conversión de Dólares a Pesos Chilenos US$ 1= CLP $700.</t>
    </r>
  </si>
  <si>
    <r>
      <rPr>
        <b/>
        <sz val="8"/>
        <rFont val="Verdana"/>
        <family val="2"/>
      </rPr>
      <t>9</t>
    </r>
    <r>
      <rPr>
        <sz val="8"/>
        <rFont val="Verdana"/>
        <family val="2"/>
      </rPr>
      <t xml:space="preserve"> Los dominios culturales atendidos por Dirac en el año 2019 fueron Audiovisual, Artes escénicas (Teatro y Danza), Música, Artes visuales, Artesanía y el Libro y sus autores.</t>
    </r>
  </si>
  <si>
    <r>
      <rPr>
        <b/>
        <sz val="8"/>
        <rFont val="Verdana"/>
        <family val="2"/>
      </rPr>
      <t xml:space="preserve">10 </t>
    </r>
    <r>
      <rPr>
        <sz val="8"/>
        <rFont val="Verdana"/>
        <family val="2"/>
      </rPr>
      <t>FNDR relacionado a la asignación del 2% del presupuesto regional destinado al desarrollo de actividades en el ámbito de la cultura, que efectúen las municipalidades, otras entidades públicas y/o instituciones privadas sin fines de lucro.</t>
    </r>
  </si>
  <si>
    <r>
      <rPr>
        <b/>
        <sz val="8"/>
        <rFont val="Verdana"/>
        <family val="2"/>
      </rPr>
      <t xml:space="preserve">11 </t>
    </r>
    <r>
      <rPr>
        <sz val="8"/>
        <rFont val="Verdana"/>
        <family val="2"/>
      </rPr>
      <t>FNDR, de carácter transversal, relacionado al desarrollo del sector de Educación, Cultura y Patrimonio y a los subsectores de Arte y Cultura, Patrimonio y Cultura, al que pueden postular instituciones de diversos ámbitos de gestión. Para el cálculo se consideran los montos ejecutados entre enero y diciembre del añ</t>
    </r>
    <r>
      <rPr>
        <sz val="8"/>
        <color theme="1"/>
        <rFont val="Verdana"/>
        <family val="2"/>
      </rPr>
      <t>o 2019</t>
    </r>
    <r>
      <rPr>
        <sz val="8"/>
        <rFont val="Verdana"/>
        <family val="2"/>
      </rPr>
      <t>.</t>
    </r>
  </si>
  <si>
    <r>
      <rPr>
        <b/>
        <sz val="8"/>
        <rFont val="Verdana"/>
        <family val="2"/>
      </rPr>
      <t xml:space="preserve">12 </t>
    </r>
    <r>
      <rPr>
        <sz val="8"/>
        <rFont val="Verdana"/>
        <family val="2"/>
      </rPr>
      <t xml:space="preserve">El monto es obtenido de la suma de los gastos municipales de 345 comunas del país a partir del registro "Monto devengado en miles de pesos, área de gestión. Programas Culturales año 2019".  Fuente: Subsecretaría de Desarrollo Regional y Administrativo (SUBDERE ) para 2019. </t>
    </r>
  </si>
  <si>
    <r>
      <t>13</t>
    </r>
    <r>
      <rPr>
        <sz val="8"/>
        <rFont val="Verdana"/>
        <family val="2"/>
      </rPr>
      <t xml:space="preserve">  Este monto se refiere al crédito tributario cuyo aporte estatal consiste en el 50% del monto total. De esta forma, el Estado aporta recursos a la cultura, al dejar de percibir impuestos en función de un traspaso entre privados. El otro 50% lo aportan los contribuyentes de Primera Categoría y de Global Complementario.</t>
    </r>
  </si>
  <si>
    <t>... Información no disponible</t>
  </si>
  <si>
    <t>Fuente: Elaborado por el Ministerio de las Culturas, las Artes y el Patrimonio, a partir de bases de datos de ProChile, la Corporación de Fomento Productivo (Corfo), Servicio de Cooperación Técnica (Sercotec), Fondo Nacional de Desarrollo Regional (FNDR), Dirección de Asuntos Culturales del Ministerio de Relaciones Exteriores (Dirac), y Servicio de Impuestos Internos (SII).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</si>
</sst>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_(* \(#,##0\);_(* &quot;-&quot;??_);_(@_)"/>
    <numFmt numFmtId="166" formatCode="_-* #,##0_-;\-* #,##0_-;_-* &quot;-&quot;??_-;_-@_-"/>
  </numFmts>
  <fonts count="8" x14ac:knownFonts="1">
    <font>
      <sz val="11"/>
      <color theme="1"/>
      <name val="Calibri"/>
      <family val="2"/>
      <scheme val="minor"/>
    </font>
    <font>
      <sz val="11"/>
      <color theme="1"/>
      <name val="Calibri"/>
      <family val="2"/>
      <scheme val="minor"/>
    </font>
    <font>
      <b/>
      <sz val="8"/>
      <name val="Verdana"/>
      <family val="2"/>
    </font>
    <font>
      <b/>
      <vertAlign val="superscript"/>
      <sz val="8"/>
      <name val="Verdana"/>
      <family val="2"/>
    </font>
    <font>
      <sz val="8"/>
      <name val="Verdana"/>
      <family val="2"/>
    </font>
    <font>
      <sz val="10"/>
      <name val="Arial"/>
      <family val="2"/>
    </font>
    <font>
      <vertAlign val="superscript"/>
      <sz val="8"/>
      <name val="Verdana"/>
      <family val="2"/>
    </font>
    <font>
      <sz val="8"/>
      <color theme="1"/>
      <name val="Verdana"/>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bottom/>
      <diagonal/>
    </border>
    <border>
      <left style="thin">
        <color auto="1"/>
      </left>
      <right style="thin">
        <color auto="1"/>
      </right>
      <top style="hair">
        <color auto="1"/>
      </top>
      <bottom/>
      <diagonal/>
    </border>
    <border>
      <left style="thin">
        <color auto="1"/>
      </left>
      <right style="thin">
        <color auto="1"/>
      </right>
      <top/>
      <bottom style="thin">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5" fillId="0" borderId="0"/>
    <xf numFmtId="164" fontId="1"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58">
    <xf numFmtId="0" fontId="0" fillId="0" borderId="0" xfId="0"/>
    <xf numFmtId="0" fontId="2" fillId="0" borderId="0" xfId="0" applyFont="1" applyAlignment="1" applyProtection="1">
      <alignment vertical="center" readingOrder="1"/>
      <protection locked="0"/>
    </xf>
    <xf numFmtId="0" fontId="4" fillId="0" borderId="0" xfId="0" applyFont="1"/>
    <xf numFmtId="0" fontId="4" fillId="0" borderId="0" xfId="0" applyFont="1" applyAlignment="1" applyProtection="1">
      <alignment vertical="top" readingOrder="1"/>
      <protection locked="0"/>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0" borderId="3" xfId="1" applyFont="1" applyBorder="1" applyAlignment="1">
      <alignment horizontal="center" vertical="center" wrapText="1"/>
    </xf>
    <xf numFmtId="0" fontId="2" fillId="0" borderId="4" xfId="0" applyFont="1" applyBorder="1"/>
    <xf numFmtId="0" fontId="4" fillId="0" borderId="5" xfId="0" applyFont="1" applyBorder="1"/>
    <xf numFmtId="3" fontId="2" fillId="0" borderId="6" xfId="0" applyNumberFormat="1" applyFont="1" applyBorder="1"/>
    <xf numFmtId="165" fontId="2" fillId="0" borderId="7" xfId="2" applyNumberFormat="1" applyFont="1" applyFill="1" applyBorder="1" applyAlignment="1" applyProtection="1">
      <alignment horizontal="right" vertical="top" wrapText="1" readingOrder="1"/>
      <protection locked="0"/>
    </xf>
    <xf numFmtId="0" fontId="2" fillId="0" borderId="8" xfId="0" applyFont="1" applyBorder="1"/>
    <xf numFmtId="0" fontId="4" fillId="0" borderId="9" xfId="0" applyFont="1" applyBorder="1"/>
    <xf numFmtId="10" fontId="2" fillId="0" borderId="10" xfId="3" applyNumberFormat="1" applyFont="1" applyFill="1" applyBorder="1" applyAlignment="1" applyProtection="1">
      <alignment horizontal="right" vertical="top" wrapText="1" readingOrder="1"/>
      <protection locked="0"/>
    </xf>
    <xf numFmtId="0" fontId="4" fillId="2" borderId="0" xfId="0" applyFont="1" applyFill="1"/>
    <xf numFmtId="0" fontId="4" fillId="2" borderId="11" xfId="0" applyFont="1" applyFill="1" applyBorder="1"/>
    <xf numFmtId="0" fontId="2" fillId="0" borderId="12" xfId="0" applyFont="1" applyBorder="1" applyAlignment="1">
      <alignment horizontal="center" vertical="center"/>
    </xf>
    <xf numFmtId="0" fontId="2" fillId="2" borderId="13" xfId="0" applyFont="1" applyFill="1" applyBorder="1" applyAlignment="1">
      <alignment horizontal="centerContinuous" vertical="center"/>
    </xf>
    <xf numFmtId="0" fontId="2" fillId="2" borderId="14" xfId="0" applyFont="1" applyFill="1" applyBorder="1" applyAlignment="1">
      <alignment vertical="center"/>
    </xf>
    <xf numFmtId="166" fontId="2" fillId="0" borderId="12" xfId="0" applyNumberFormat="1" applyFont="1" applyBorder="1" applyAlignment="1">
      <alignment horizontal="left" vertical="center"/>
    </xf>
    <xf numFmtId="0" fontId="2" fillId="0" borderId="15" xfId="1" applyFont="1" applyBorder="1" applyAlignment="1">
      <alignment horizontal="left" vertical="center"/>
    </xf>
    <xf numFmtId="166" fontId="2" fillId="0" borderId="15" xfId="0" applyNumberFormat="1" applyFont="1" applyBorder="1" applyAlignment="1">
      <alignment horizontal="left" vertical="center"/>
    </xf>
    <xf numFmtId="0" fontId="4" fillId="2" borderId="16" xfId="0" applyFont="1" applyFill="1" applyBorder="1" applyAlignment="1">
      <alignment vertical="center"/>
    </xf>
    <xf numFmtId="166" fontId="4" fillId="0" borderId="5" xfId="2" applyNumberFormat="1" applyFont="1" applyFill="1" applyBorder="1" applyAlignment="1"/>
    <xf numFmtId="0" fontId="2" fillId="2" borderId="16" xfId="0" applyFont="1" applyFill="1" applyBorder="1" applyAlignment="1">
      <alignment horizontal="left" vertical="center" wrapText="1"/>
    </xf>
    <xf numFmtId="0" fontId="2" fillId="2" borderId="16" xfId="0" applyFont="1" applyFill="1" applyBorder="1" applyAlignment="1">
      <alignment horizontal="left" vertical="center"/>
    </xf>
    <xf numFmtId="0" fontId="4" fillId="0" borderId="17" xfId="0" applyFont="1" applyBorder="1"/>
    <xf numFmtId="166" fontId="4" fillId="0" borderId="17" xfId="2" applyNumberFormat="1" applyFont="1" applyFill="1" applyBorder="1" applyAlignment="1"/>
    <xf numFmtId="0" fontId="2" fillId="2" borderId="18" xfId="0" applyFont="1" applyFill="1" applyBorder="1" applyAlignment="1">
      <alignment horizontal="left" vertical="center"/>
    </xf>
    <xf numFmtId="0" fontId="4" fillId="0" borderId="19" xfId="0" applyFont="1" applyBorder="1"/>
    <xf numFmtId="166" fontId="4" fillId="0" borderId="19" xfId="2" applyNumberFormat="1" applyFont="1" applyFill="1" applyBorder="1" applyAlignment="1"/>
    <xf numFmtId="0" fontId="2" fillId="2" borderId="0" xfId="0" applyFont="1" applyFill="1" applyAlignment="1">
      <alignment horizontal="left"/>
    </xf>
    <xf numFmtId="0" fontId="2" fillId="2" borderId="16" xfId="1" applyFont="1" applyFill="1" applyBorder="1" applyAlignment="1">
      <alignment horizontal="left" vertical="center"/>
    </xf>
    <xf numFmtId="0" fontId="4" fillId="0" borderId="5" xfId="1" applyFont="1" applyBorder="1" applyAlignment="1">
      <alignment horizontal="left" vertical="center"/>
    </xf>
    <xf numFmtId="0" fontId="2" fillId="2" borderId="16" xfId="1" applyFont="1" applyFill="1" applyBorder="1" applyAlignment="1">
      <alignment horizontal="left" vertical="center" wrapText="1"/>
    </xf>
    <xf numFmtId="0" fontId="4" fillId="0" borderId="5" xfId="1" applyFont="1" applyBorder="1" applyAlignment="1">
      <alignment horizontal="justify" vertical="center"/>
    </xf>
    <xf numFmtId="0" fontId="2" fillId="2" borderId="18" xfId="1" applyFont="1" applyFill="1" applyBorder="1" applyAlignment="1">
      <alignment horizontal="left" vertical="center"/>
    </xf>
    <xf numFmtId="0" fontId="4" fillId="0" borderId="19" xfId="1" applyFont="1" applyBorder="1" applyAlignment="1">
      <alignment horizontal="justify" vertical="center"/>
    </xf>
    <xf numFmtId="166" fontId="2" fillId="0" borderId="15" xfId="4" applyNumberFormat="1" applyFont="1" applyFill="1" applyBorder="1" applyAlignment="1">
      <alignment horizontal="right"/>
    </xf>
    <xf numFmtId="166" fontId="4" fillId="0" borderId="5" xfId="0" applyNumberFormat="1" applyFont="1" applyBorder="1" applyAlignment="1">
      <alignment vertical="center"/>
    </xf>
    <xf numFmtId="166" fontId="4" fillId="0" borderId="5" xfId="4" applyNumberFormat="1" applyFont="1" applyFill="1" applyBorder="1" applyAlignment="1">
      <alignment horizontal="right"/>
    </xf>
    <xf numFmtId="0" fontId="4" fillId="0" borderId="19" xfId="1" applyFont="1" applyBorder="1" applyAlignment="1">
      <alignment horizontal="left" vertical="center"/>
    </xf>
    <xf numFmtId="166" fontId="4" fillId="0" borderId="19" xfId="4" applyNumberFormat="1" applyFont="1" applyFill="1" applyBorder="1" applyAlignment="1">
      <alignment horizontal="right"/>
    </xf>
    <xf numFmtId="0" fontId="2" fillId="0" borderId="15" xfId="1" applyFont="1" applyBorder="1" applyAlignment="1">
      <alignment horizontal="justify" vertical="center"/>
    </xf>
    <xf numFmtId="166" fontId="2" fillId="0" borderId="15" xfId="4" applyNumberFormat="1" applyFont="1" applyFill="1" applyBorder="1" applyAlignment="1"/>
    <xf numFmtId="0" fontId="2" fillId="2" borderId="20" xfId="0" applyFont="1" applyFill="1" applyBorder="1" applyAlignment="1" applyProtection="1">
      <alignment horizontal="left" vertical="center" readingOrder="1"/>
      <protection locked="0"/>
    </xf>
    <xf numFmtId="166" fontId="2" fillId="0" borderId="15" xfId="0" applyNumberFormat="1" applyFont="1" applyBorder="1"/>
    <xf numFmtId="0" fontId="2" fillId="2" borderId="18" xfId="0" applyFont="1" applyFill="1" applyBorder="1" applyAlignment="1" applyProtection="1">
      <alignment horizontal="left" vertical="center" readingOrder="1"/>
      <protection locked="0"/>
    </xf>
    <xf numFmtId="166" fontId="4" fillId="0" borderId="19" xfId="4" applyNumberFormat="1" applyFont="1" applyFill="1" applyBorder="1" applyAlignment="1">
      <alignment horizontal="right" vertical="center"/>
    </xf>
    <xf numFmtId="0" fontId="2" fillId="2" borderId="20" xfId="1" applyFont="1" applyFill="1" applyBorder="1" applyAlignment="1">
      <alignment horizontal="left" vertical="center"/>
    </xf>
    <xf numFmtId="166" fontId="2" fillId="0" borderId="15" xfId="0" applyNumberFormat="1" applyFont="1" applyBorder="1" applyAlignment="1">
      <alignment horizontal="right" vertical="center"/>
    </xf>
    <xf numFmtId="0" fontId="4" fillId="2" borderId="18" xfId="0" applyFont="1" applyFill="1" applyBorder="1" applyAlignment="1">
      <alignment horizontal="left" vertical="center"/>
    </xf>
    <xf numFmtId="166" fontId="2" fillId="0" borderId="19" xfId="4" applyNumberFormat="1" applyFont="1" applyFill="1" applyBorder="1" applyAlignment="1">
      <alignment horizontal="right"/>
    </xf>
    <xf numFmtId="0" fontId="4" fillId="0" borderId="0" xfId="0" applyFont="1" applyAlignment="1">
      <alignment vertical="center" wrapText="1"/>
    </xf>
    <xf numFmtId="0" fontId="4" fillId="0" borderId="0" xfId="1" applyFont="1" applyAlignment="1">
      <alignment vertical="center"/>
    </xf>
    <xf numFmtId="0" fontId="4" fillId="0" borderId="0" xfId="0" applyFont="1" applyAlignment="1">
      <alignment vertical="center"/>
    </xf>
    <xf numFmtId="0" fontId="2" fillId="0" borderId="0" xfId="1" applyFont="1" applyAlignment="1">
      <alignment vertical="center"/>
    </xf>
    <xf numFmtId="0" fontId="7" fillId="0" borderId="0" xfId="0" applyFont="1" applyAlignment="1">
      <alignment vertical="center"/>
    </xf>
  </cellXfs>
  <cellStyles count="5">
    <cellStyle name="Millares 12" xfId="2"/>
    <cellStyle name="Millares 2 2" xfId="4"/>
    <cellStyle name="Normal" xfId="0" builtinId="0"/>
    <cellStyle name="Normal_cuadro presupuesto 2006" xfId="1"/>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ow r="5">
          <cell r="C5">
            <v>55259770435.349998</v>
          </cell>
        </row>
      </sheetData>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8"/>
  <dimension ref="A2:C54"/>
  <sheetViews>
    <sheetView tabSelected="1" zoomScaleNormal="100" workbookViewId="0"/>
  </sheetViews>
  <sheetFormatPr baseColWidth="10" defaultColWidth="11.42578125" defaultRowHeight="10.5" x14ac:dyDescent="0.15"/>
  <cols>
    <col min="1" max="1" width="81" style="2" customWidth="1"/>
    <col min="2" max="2" width="109.7109375" style="2" customWidth="1"/>
    <col min="3" max="3" width="30.7109375" style="2" customWidth="1"/>
    <col min="4" max="16384" width="11.42578125" style="2"/>
  </cols>
  <sheetData>
    <row r="2" spans="1:3" ht="15" customHeight="1" x14ac:dyDescent="0.15">
      <c r="A2" s="1" t="s">
        <v>0</v>
      </c>
      <c r="B2" s="1"/>
      <c r="C2" s="1"/>
    </row>
    <row r="3" spans="1:3" ht="11.25" thickBot="1" x14ac:dyDescent="0.2">
      <c r="B3" s="3"/>
    </row>
    <row r="4" spans="1:3" x14ac:dyDescent="0.15">
      <c r="A4" s="4" t="s">
        <v>1</v>
      </c>
      <c r="B4" s="5"/>
      <c r="C4" s="6" t="s">
        <v>2</v>
      </c>
    </row>
    <row r="5" spans="1:3" ht="10.5" customHeight="1" x14ac:dyDescent="0.15">
      <c r="A5" s="7" t="s">
        <v>3</v>
      </c>
      <c r="B5" s="8"/>
      <c r="C5" s="9">
        <f>'[1]25.1'!C5</f>
        <v>55259770435.349998</v>
      </c>
    </row>
    <row r="6" spans="1:3" ht="10.5" customHeight="1" x14ac:dyDescent="0.15">
      <c r="A6" s="7" t="s">
        <v>4</v>
      </c>
      <c r="B6" s="8"/>
      <c r="C6" s="10">
        <f>C10</f>
        <v>261218415.70739993</v>
      </c>
    </row>
    <row r="7" spans="1:3" ht="11.25" customHeight="1" thickBot="1" x14ac:dyDescent="0.2">
      <c r="A7" s="11" t="s">
        <v>5</v>
      </c>
      <c r="B7" s="12"/>
      <c r="C7" s="13">
        <f>C6/C5</f>
        <v>4.7270991835372698E-3</v>
      </c>
    </row>
    <row r="8" spans="1:3" x14ac:dyDescent="0.15">
      <c r="A8" s="14"/>
      <c r="B8" s="15"/>
      <c r="C8" s="14"/>
    </row>
    <row r="9" spans="1:3" ht="27" customHeight="1" x14ac:dyDescent="0.15">
      <c r="A9" s="16" t="s">
        <v>6</v>
      </c>
      <c r="B9" s="16" t="s">
        <v>7</v>
      </c>
      <c r="C9" s="16" t="s">
        <v>8</v>
      </c>
    </row>
    <row r="10" spans="1:3" ht="10.5" customHeight="1" x14ac:dyDescent="0.15">
      <c r="A10" s="17" t="s">
        <v>9</v>
      </c>
      <c r="B10" s="18"/>
      <c r="C10" s="19">
        <f>SUM(C11,C17,C22,C28,C32,C37,C35)</f>
        <v>261218415.70739993</v>
      </c>
    </row>
    <row r="11" spans="1:3" ht="11.25" customHeight="1" x14ac:dyDescent="0.15">
      <c r="B11" s="20" t="s">
        <v>10</v>
      </c>
      <c r="C11" s="21">
        <f>SUM(C12:C16)</f>
        <v>1662136.3274000001</v>
      </c>
    </row>
    <row r="12" spans="1:3" x14ac:dyDescent="0.15">
      <c r="A12" s="22"/>
      <c r="B12" s="8" t="s">
        <v>11</v>
      </c>
      <c r="C12" s="23">
        <v>374228.10700000002</v>
      </c>
    </row>
    <row r="13" spans="1:3" x14ac:dyDescent="0.15">
      <c r="A13" s="22"/>
      <c r="B13" s="8" t="s">
        <v>12</v>
      </c>
      <c r="C13" s="23">
        <v>432476</v>
      </c>
    </row>
    <row r="14" spans="1:3" x14ac:dyDescent="0.15">
      <c r="A14" s="24" t="s">
        <v>13</v>
      </c>
      <c r="B14" s="8" t="s">
        <v>14</v>
      </c>
      <c r="C14" s="23">
        <v>507371.04599999997</v>
      </c>
    </row>
    <row r="15" spans="1:3" x14ac:dyDescent="0.15">
      <c r="A15" s="25" t="s">
        <v>15</v>
      </c>
      <c r="B15" s="26" t="s">
        <v>16</v>
      </c>
      <c r="C15" s="27">
        <v>240240.62839999999</v>
      </c>
    </row>
    <row r="16" spans="1:3" x14ac:dyDescent="0.15">
      <c r="A16" s="28"/>
      <c r="B16" s="29" t="s">
        <v>17</v>
      </c>
      <c r="C16" s="30">
        <v>107820.546</v>
      </c>
    </row>
    <row r="17" spans="1:3" ht="10.5" customHeight="1" x14ac:dyDescent="0.15">
      <c r="A17" s="31"/>
      <c r="B17" s="20" t="s">
        <v>18</v>
      </c>
      <c r="C17" s="21">
        <f>SUM(C18:C21)</f>
        <v>3872137.2480000001</v>
      </c>
    </row>
    <row r="18" spans="1:3" ht="11.25" x14ac:dyDescent="0.15">
      <c r="A18" s="32"/>
      <c r="B18" s="33" t="s">
        <v>19</v>
      </c>
      <c r="C18" s="23">
        <v>1607270.3870000003</v>
      </c>
    </row>
    <row r="19" spans="1:3" ht="11.25" x14ac:dyDescent="0.15">
      <c r="A19" s="34" t="s">
        <v>20</v>
      </c>
      <c r="B19" s="33" t="s">
        <v>21</v>
      </c>
      <c r="C19" s="23">
        <v>1081321.8609999998</v>
      </c>
    </row>
    <row r="20" spans="1:3" ht="11.25" x14ac:dyDescent="0.15">
      <c r="A20" s="32" t="s">
        <v>22</v>
      </c>
      <c r="B20" s="35" t="s">
        <v>23</v>
      </c>
      <c r="C20" s="23">
        <v>92949.999999999985</v>
      </c>
    </row>
    <row r="21" spans="1:3" ht="11.25" x14ac:dyDescent="0.15">
      <c r="A21" s="36"/>
      <c r="B21" s="37" t="s">
        <v>24</v>
      </c>
      <c r="C21" s="23">
        <v>1090595</v>
      </c>
    </row>
    <row r="22" spans="1:3" ht="11.25" customHeight="1" x14ac:dyDescent="0.15">
      <c r="A22" s="31"/>
      <c r="B22" s="20" t="s">
        <v>25</v>
      </c>
      <c r="C22" s="38">
        <f>SUM(C23:C27)</f>
        <v>1881408.051</v>
      </c>
    </row>
    <row r="23" spans="1:3" x14ac:dyDescent="0.15">
      <c r="A23" s="25"/>
      <c r="B23" s="33" t="s">
        <v>26</v>
      </c>
      <c r="C23" s="39">
        <v>1154864</v>
      </c>
    </row>
    <row r="24" spans="1:3" x14ac:dyDescent="0.15">
      <c r="A24" s="24" t="s">
        <v>27</v>
      </c>
      <c r="B24" s="33" t="s">
        <v>28</v>
      </c>
      <c r="C24" s="39">
        <v>247778</v>
      </c>
    </row>
    <row r="25" spans="1:3" x14ac:dyDescent="0.15">
      <c r="A25" s="25" t="s">
        <v>29</v>
      </c>
      <c r="B25" s="33" t="s">
        <v>30</v>
      </c>
      <c r="C25" s="40">
        <v>90136</v>
      </c>
    </row>
    <row r="26" spans="1:3" x14ac:dyDescent="0.15">
      <c r="A26" s="25"/>
      <c r="B26" s="33" t="s">
        <v>31</v>
      </c>
      <c r="C26" s="40">
        <v>267993.85200000001</v>
      </c>
    </row>
    <row r="27" spans="1:3" x14ac:dyDescent="0.15">
      <c r="A27" s="28"/>
      <c r="B27" s="41" t="s">
        <v>32</v>
      </c>
      <c r="C27" s="42">
        <v>120636.19899999999</v>
      </c>
    </row>
    <row r="28" spans="1:3" ht="11.25" customHeight="1" x14ac:dyDescent="0.15">
      <c r="A28" s="31"/>
      <c r="B28" s="20" t="s">
        <v>33</v>
      </c>
      <c r="C28" s="38">
        <f>SUM(C29:C31)</f>
        <v>1068175.094</v>
      </c>
    </row>
    <row r="29" spans="1:3" ht="21" x14ac:dyDescent="0.15">
      <c r="A29" s="24" t="s">
        <v>34</v>
      </c>
      <c r="B29" s="33" t="s">
        <v>35</v>
      </c>
      <c r="C29" s="39">
        <v>304616.45199999999</v>
      </c>
    </row>
    <row r="30" spans="1:3" x14ac:dyDescent="0.15">
      <c r="A30" s="25"/>
      <c r="B30" s="33" t="s">
        <v>36</v>
      </c>
      <c r="C30" s="40">
        <v>505525.99300000002</v>
      </c>
    </row>
    <row r="31" spans="1:3" ht="11.25" x14ac:dyDescent="0.15">
      <c r="A31" s="28"/>
      <c r="B31" s="41" t="s">
        <v>37</v>
      </c>
      <c r="C31" s="42">
        <v>258032.649</v>
      </c>
    </row>
    <row r="32" spans="1:3" ht="10.5" customHeight="1" x14ac:dyDescent="0.15">
      <c r="A32" s="31"/>
      <c r="B32" s="43" t="s">
        <v>38</v>
      </c>
      <c r="C32" s="44">
        <f>SUM(C33:C34)</f>
        <v>184624831.98699993</v>
      </c>
    </row>
    <row r="33" spans="1:3" ht="11.25" x14ac:dyDescent="0.15">
      <c r="A33" s="32" t="s">
        <v>39</v>
      </c>
      <c r="B33" s="33" t="s">
        <v>40</v>
      </c>
      <c r="C33" s="40">
        <v>45080364.986999936</v>
      </c>
    </row>
    <row r="34" spans="1:3" ht="11.25" x14ac:dyDescent="0.15">
      <c r="A34" s="36"/>
      <c r="B34" s="41" t="s">
        <v>41</v>
      </c>
      <c r="C34" s="42">
        <v>139544467</v>
      </c>
    </row>
    <row r="35" spans="1:3" ht="11.25" x14ac:dyDescent="0.15">
      <c r="A35" s="45" t="s">
        <v>42</v>
      </c>
      <c r="B35" s="20" t="s">
        <v>43</v>
      </c>
      <c r="C35" s="46">
        <f>SUM(C36)</f>
        <v>68109727</v>
      </c>
    </row>
    <row r="36" spans="1:3" x14ac:dyDescent="0.15">
      <c r="A36" s="47"/>
      <c r="B36" s="41" t="s">
        <v>44</v>
      </c>
      <c r="C36" s="48">
        <v>68109727</v>
      </c>
    </row>
    <row r="37" spans="1:3" ht="11.25" x14ac:dyDescent="0.15">
      <c r="A37" s="49" t="s">
        <v>45</v>
      </c>
      <c r="B37" s="20" t="s">
        <v>46</v>
      </c>
      <c r="C37" s="50" t="s">
        <v>47</v>
      </c>
    </row>
    <row r="38" spans="1:3" x14ac:dyDescent="0.15">
      <c r="A38" s="51"/>
      <c r="B38" s="41" t="s">
        <v>48</v>
      </c>
      <c r="C38" s="52" t="s">
        <v>47</v>
      </c>
    </row>
    <row r="39" spans="1:3" x14ac:dyDescent="0.15">
      <c r="A39" s="53"/>
    </row>
    <row r="40" spans="1:3" s="55" customFormat="1" ht="15" customHeight="1" x14ac:dyDescent="0.25">
      <c r="A40" s="54" t="s">
        <v>49</v>
      </c>
      <c r="B40" s="54"/>
      <c r="C40" s="54"/>
    </row>
    <row r="41" spans="1:3" s="55" customFormat="1" ht="15" customHeight="1" x14ac:dyDescent="0.25">
      <c r="A41" s="54" t="s">
        <v>50</v>
      </c>
      <c r="B41" s="54"/>
      <c r="C41" s="54"/>
    </row>
    <row r="42" spans="1:3" s="55" customFormat="1" ht="15" customHeight="1" x14ac:dyDescent="0.25">
      <c r="A42" s="54" t="s">
        <v>51</v>
      </c>
      <c r="B42" s="54"/>
      <c r="C42" s="54"/>
    </row>
    <row r="43" spans="1:3" s="55" customFormat="1" ht="15" customHeight="1" x14ac:dyDescent="0.25">
      <c r="A43" s="54" t="s">
        <v>52</v>
      </c>
      <c r="B43" s="54"/>
      <c r="C43" s="54"/>
    </row>
    <row r="44" spans="1:3" s="55" customFormat="1" ht="15" customHeight="1" x14ac:dyDescent="0.25">
      <c r="A44" s="54" t="s">
        <v>53</v>
      </c>
      <c r="B44" s="54"/>
      <c r="C44" s="54"/>
    </row>
    <row r="45" spans="1:3" s="55" customFormat="1" ht="15" customHeight="1" x14ac:dyDescent="0.25">
      <c r="A45" s="54" t="s">
        <v>54</v>
      </c>
      <c r="B45" s="54"/>
      <c r="C45" s="54"/>
    </row>
    <row r="46" spans="1:3" s="55" customFormat="1" ht="15" customHeight="1" x14ac:dyDescent="0.25">
      <c r="A46" s="54" t="s">
        <v>55</v>
      </c>
      <c r="B46" s="54"/>
      <c r="C46" s="54"/>
    </row>
    <row r="47" spans="1:3" s="55" customFormat="1" ht="15" customHeight="1" x14ac:dyDescent="0.25">
      <c r="A47" s="54" t="s">
        <v>56</v>
      </c>
      <c r="B47" s="54"/>
      <c r="C47" s="54"/>
    </row>
    <row r="48" spans="1:3" s="55" customFormat="1" ht="15" customHeight="1" x14ac:dyDescent="0.25">
      <c r="A48" s="54" t="s">
        <v>57</v>
      </c>
      <c r="B48" s="54"/>
      <c r="C48" s="54"/>
    </row>
    <row r="49" spans="1:3" s="55" customFormat="1" ht="15" customHeight="1" x14ac:dyDescent="0.25">
      <c r="A49" s="54" t="s">
        <v>58</v>
      </c>
      <c r="B49" s="54"/>
      <c r="C49" s="54"/>
    </row>
    <row r="50" spans="1:3" s="55" customFormat="1" ht="15" customHeight="1" x14ac:dyDescent="0.25">
      <c r="A50" s="54" t="s">
        <v>59</v>
      </c>
      <c r="B50" s="54"/>
      <c r="C50" s="54"/>
    </row>
    <row r="51" spans="1:3" s="55" customFormat="1" ht="15" customHeight="1" x14ac:dyDescent="0.25">
      <c r="A51" s="54" t="s">
        <v>60</v>
      </c>
      <c r="B51" s="54"/>
      <c r="C51" s="54"/>
    </row>
    <row r="52" spans="1:3" s="55" customFormat="1" ht="15" customHeight="1" x14ac:dyDescent="0.25">
      <c r="A52" s="56" t="s">
        <v>61</v>
      </c>
      <c r="B52" s="54"/>
      <c r="C52" s="54"/>
    </row>
    <row r="53" spans="1:3" s="55" customFormat="1" ht="15" customHeight="1" x14ac:dyDescent="0.25">
      <c r="A53" s="57" t="s">
        <v>62</v>
      </c>
      <c r="B53" s="57"/>
      <c r="C53" s="57"/>
    </row>
    <row r="54" spans="1:3" s="55" customFormat="1" ht="15" customHeight="1" x14ac:dyDescent="0.25">
      <c r="A54" s="55"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2022-03-30T14:05:03Z</dcterms:created>
  <dcterms:modified xsi:type="dcterms:W3CDTF">2022-03-30T14:05:03Z</dcterms:modified>
</cp:coreProperties>
</file>