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mincap-my.sharepoint.com/personal/aldo_guajardo_cultura_gob_cl/Documents/2024-ESTUDIOS/ECIA 2023/TABLAS/"/>
    </mc:Choice>
  </mc:AlternateContent>
  <bookViews>
    <workbookView xWindow="0" yWindow="0" windowWidth="28800" windowHeight="11175"/>
  </bookViews>
  <sheets>
    <sheet name="16.13" sheetId="1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a" hidden="1">#REF!</definedName>
    <definedName name="asdasd">#REF!</definedName>
    <definedName name="cConcDesde" localSheetId="0">#REF!</definedName>
    <definedName name="cConcDesde">#REF!</definedName>
    <definedName name="cConcHasta" localSheetId="0">#REF!</definedName>
    <definedName name="cConcHasta">#REF!</definedName>
    <definedName name="cFecha" localSheetId="0">#REF!</definedName>
    <definedName name="cFecha">#REF!</definedName>
    <definedName name="CONAF" localSheetId="0" hidden="1">#REF!</definedName>
    <definedName name="CONAF" hidden="1">#REF!</definedName>
    <definedName name="CONAF_2" localSheetId="0" hidden="1">#REF!</definedName>
    <definedName name="CONAF_2" hidden="1">#REF!</definedName>
    <definedName name="CONAF_3" localSheetId="0">#REF!</definedName>
    <definedName name="CONAF_3">#REF!</definedName>
    <definedName name="coni" localSheetId="0">#REF!</definedName>
    <definedName name="coni">#REF!</definedName>
    <definedName name="cURL" localSheetId="0">#REF!</definedName>
    <definedName name="cURL">#REF!</definedName>
    <definedName name="dim_paises">#REF!</definedName>
    <definedName name="dim_sa">#REF!</definedName>
    <definedName name="dim_unidades_medida">#REF!</definedName>
    <definedName name="li" hidden="1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" localSheetId="0">#REF!</definedName>
    <definedName name="MO">#REF!</definedName>
    <definedName name="nuevo" hidden="1">#REF!</definedName>
    <definedName name="Q_ConsolidadoMutuales_EmpresasCreativas" localSheetId="0">#REF!</definedName>
    <definedName name="Q_ConsolidadoMutuales_EmpresasCreativas">#REF!</definedName>
    <definedName name="rApO" localSheetId="0">#REF!</definedName>
    <definedName name="rApO">#REF!</definedName>
    <definedName name="rApP" localSheetId="0">#REF!</definedName>
    <definedName name="rApP">#REF!</definedName>
    <definedName name="rDif" localSheetId="0">#REF!</definedName>
    <definedName name="rDif">#REF!</definedName>
    <definedName name="rHon" localSheetId="0">#REF!</definedName>
    <definedName name="rHon">#REF!</definedName>
    <definedName name="rInv" localSheetId="0">#REF!</definedName>
    <definedName name="rInv">#REF!</definedName>
    <definedName name="rOpe" localSheetId="0">#REF!</definedName>
    <definedName name="rOpe">#REF!</definedName>
    <definedName name="S" hidden="1">#REF!</definedName>
    <definedName name="tipodato">#REF!</definedName>
    <definedName name="ttt" hidden="1">#REF!</definedName>
    <definedName name="yyy" localSheetId="0" hidden="1">#REF!</definedName>
    <definedName name="yyy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S31" i="1"/>
  <c r="R31" i="1"/>
  <c r="R26" i="1" s="1"/>
  <c r="Q31" i="1"/>
  <c r="Q26" i="1" s="1"/>
  <c r="P31" i="1"/>
  <c r="P26" i="1" s="1"/>
  <c r="O31" i="1"/>
  <c r="O26" i="1" s="1"/>
  <c r="O6" i="1" s="1"/>
  <c r="N31" i="1"/>
  <c r="M31" i="1"/>
  <c r="L31" i="1"/>
  <c r="L26" i="1" s="1"/>
  <c r="K31" i="1"/>
  <c r="K26" i="1" s="1"/>
  <c r="J31" i="1"/>
  <c r="J26" i="1" s="1"/>
  <c r="I31" i="1"/>
  <c r="I26" i="1" s="1"/>
  <c r="I6" i="1" s="1"/>
  <c r="H31" i="1"/>
  <c r="G31" i="1"/>
  <c r="F31" i="1"/>
  <c r="F26" i="1" s="1"/>
  <c r="E31" i="1"/>
  <c r="E26" i="1" s="1"/>
  <c r="D31" i="1"/>
  <c r="D26" i="1" s="1"/>
  <c r="C31" i="1"/>
  <c r="B31" i="1" s="1"/>
  <c r="B30" i="1"/>
  <c r="B29" i="1"/>
  <c r="B28" i="1"/>
  <c r="B27" i="1"/>
  <c r="S26" i="1"/>
  <c r="N26" i="1"/>
  <c r="M26" i="1"/>
  <c r="H26" i="1"/>
  <c r="G26" i="1"/>
  <c r="B25" i="1"/>
  <c r="B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 s="1"/>
  <c r="B22" i="1"/>
  <c r="B21" i="1"/>
  <c r="B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B19" i="1" s="1"/>
  <c r="E19" i="1"/>
  <c r="D19" i="1"/>
  <c r="C19" i="1"/>
  <c r="B18" i="1"/>
  <c r="B17" i="1"/>
  <c r="B16" i="1"/>
  <c r="B15" i="1"/>
  <c r="S14" i="1"/>
  <c r="R14" i="1"/>
  <c r="R7" i="1" s="1"/>
  <c r="Q14" i="1"/>
  <c r="Q7" i="1" s="1"/>
  <c r="P14" i="1"/>
  <c r="P7" i="1" s="1"/>
  <c r="O14" i="1"/>
  <c r="N14" i="1"/>
  <c r="M14" i="1"/>
  <c r="L14" i="1"/>
  <c r="L7" i="1" s="1"/>
  <c r="K14" i="1"/>
  <c r="K7" i="1" s="1"/>
  <c r="J14" i="1"/>
  <c r="J7" i="1" s="1"/>
  <c r="I14" i="1"/>
  <c r="H14" i="1"/>
  <c r="G14" i="1"/>
  <c r="F14" i="1"/>
  <c r="F7" i="1" s="1"/>
  <c r="F6" i="1" s="1"/>
  <c r="E14" i="1"/>
  <c r="E7" i="1" s="1"/>
  <c r="D14" i="1"/>
  <c r="B14" i="1" s="1"/>
  <c r="C14" i="1"/>
  <c r="B13" i="1"/>
  <c r="B12" i="1"/>
  <c r="B11" i="1"/>
  <c r="S10" i="1"/>
  <c r="S7" i="1" s="1"/>
  <c r="S6" i="1" s="1"/>
  <c r="R10" i="1"/>
  <c r="Q10" i="1"/>
  <c r="P10" i="1"/>
  <c r="O10" i="1"/>
  <c r="N10" i="1"/>
  <c r="N7" i="1" s="1"/>
  <c r="N6" i="1" s="1"/>
  <c r="M10" i="1"/>
  <c r="M7" i="1" s="1"/>
  <c r="M6" i="1" s="1"/>
  <c r="L10" i="1"/>
  <c r="K10" i="1"/>
  <c r="J10" i="1"/>
  <c r="I10" i="1"/>
  <c r="H10" i="1"/>
  <c r="H7" i="1" s="1"/>
  <c r="H6" i="1" s="1"/>
  <c r="G10" i="1"/>
  <c r="G7" i="1" s="1"/>
  <c r="G6" i="1" s="1"/>
  <c r="F10" i="1"/>
  <c r="E10" i="1"/>
  <c r="D10" i="1"/>
  <c r="C10" i="1"/>
  <c r="B9" i="1"/>
  <c r="B8" i="1"/>
  <c r="O7" i="1"/>
  <c r="I7" i="1"/>
  <c r="C7" i="1"/>
  <c r="J6" i="1" l="1"/>
  <c r="P6" i="1"/>
  <c r="E6" i="1"/>
  <c r="K6" i="1"/>
  <c r="Q6" i="1"/>
  <c r="L6" i="1"/>
  <c r="R6" i="1"/>
  <c r="D7" i="1"/>
  <c r="D6" i="1" s="1"/>
  <c r="B10" i="1"/>
  <c r="C26" i="1"/>
  <c r="B26" i="1" l="1"/>
  <c r="C6" i="1"/>
  <c r="B6" i="1" s="1"/>
  <c r="B7" i="1"/>
</calcChain>
</file>

<file path=xl/sharedStrings.xml><?xml version="1.0" encoding="utf-8"?>
<sst xmlns="http://schemas.openxmlformats.org/spreadsheetml/2006/main" count="52" uniqueCount="45">
  <si>
    <r>
      <t>TABLA 16.13: MONTOS DE EXPORTACIONES DE SERVICIOS CULTURALES (EN US$ FOB), POR REGIÓN DE ORIGEN, SEGÚN DOMINIO Y SUBDOMINIO CULTURAL. 2023</t>
    </r>
    <r>
      <rPr>
        <b/>
        <vertAlign val="superscript"/>
        <sz val="8"/>
        <rFont val="Verdana"/>
        <family val="2"/>
      </rPr>
      <t>/1</t>
    </r>
  </si>
  <si>
    <t>Dominio y Subdominio Cultural</t>
  </si>
  <si>
    <t>TOTAL (en US$ FOB)</t>
  </si>
  <si>
    <t>Región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</si>
  <si>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</si>
  <si>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</si>
  <si>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</si>
  <si>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</si>
  <si>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</si>
  <si>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</si>
  <si>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</si>
  <si>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O'Higgins</t>
  </si>
  <si>
    <t>Maule</t>
  </si>
  <si>
    <t>Ñuble</t>
  </si>
  <si>
    <t>Biobío</t>
  </si>
  <si>
    <t>La Araucanía</t>
  </si>
  <si>
    <t>Los Ríos</t>
  </si>
  <si>
    <t>Los Lagos</t>
  </si>
  <si>
    <t>Aysén</t>
  </si>
  <si>
    <t>Magallanes</t>
  </si>
  <si>
    <r>
      <t>Mercancía Extranjera Nacionalizada</t>
    </r>
    <r>
      <rPr>
        <b/>
        <vertAlign val="superscript"/>
        <sz val="8"/>
        <rFont val="Verdana"/>
        <family val="2"/>
      </rPr>
      <t>/2</t>
    </r>
  </si>
  <si>
    <t>Total</t>
  </si>
  <si>
    <t>Servicios Nucleares a la Cultura</t>
  </si>
  <si>
    <t>Artes Musicales</t>
  </si>
  <si>
    <t>Música</t>
  </si>
  <si>
    <t>Artes Literarias, Libros y Prensa</t>
  </si>
  <si>
    <t>Edición libros</t>
  </si>
  <si>
    <t>Edición prensa</t>
  </si>
  <si>
    <t>Imprenta</t>
  </si>
  <si>
    <t>Medios Audiovisuales e Interactivos</t>
  </si>
  <si>
    <t>Animación y Videojuegos</t>
  </si>
  <si>
    <t>Cine</t>
  </si>
  <si>
    <t>Radio</t>
  </si>
  <si>
    <t>Televisión</t>
  </si>
  <si>
    <t>Arquitectura, Diseño y Servicios Creativos</t>
  </si>
  <si>
    <t>Arquitectura</t>
  </si>
  <si>
    <t>Diseño</t>
  </si>
  <si>
    <t>Publicidad</t>
  </si>
  <si>
    <t>Infraestructura y Equipamiento</t>
  </si>
  <si>
    <t>Asesoría legal en propiedad Intelectual</t>
  </si>
  <si>
    <t>Informática</t>
  </si>
  <si>
    <t>Servicios de Soporte a la Cultura</t>
  </si>
  <si>
    <r>
      <rPr>
        <b/>
        <sz val="8"/>
        <rFont val="Verdana"/>
        <family val="2"/>
      </rPr>
      <t>1</t>
    </r>
    <r>
      <rPr>
        <sz val="8"/>
        <rFont val="Verdana"/>
        <family val="2"/>
      </rPr>
      <t xml:space="preserve"> Los totales se calcularon a partir del valor FOB (Free on Board-Libre a bordo) en dólares (US$) 2023.</t>
    </r>
  </si>
  <si>
    <r>
      <rPr>
        <b/>
        <sz val="8"/>
        <rFont val="Verdana"/>
        <family val="2"/>
      </rPr>
      <t>2</t>
    </r>
    <r>
      <rPr>
        <sz val="8"/>
        <rFont val="Verdana"/>
        <family val="2"/>
      </rPr>
      <t xml:space="preserve"> Según el Glosario de términos de Comercio Exterior del Servicio Nacional de Aduanas, Mercancía Nacionalizada: Es la mercancía extranjera cuya importación se ha consumado legalmente, esto es cuando terminada la tramitación fiscal, queda a la libre disposición de los interesados.</t>
    </r>
  </si>
  <si>
    <t>Fuente: Servicio Nacional de Aduanas (SNA), según clasificación de códigos culturales del Ministerio de las Culturas, las Artes y el Patrimonio.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</si>
</sst>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 vertical="center" wrapText="1"/>
    </xf>
    <xf numFmtId="0" fontId="2" fillId="0" borderId="4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/>
    </xf>
    <xf numFmtId="0" fontId="2" fillId="2" borderId="5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 indent="1"/>
    </xf>
    <xf numFmtId="165" fontId="4" fillId="0" borderId="0" xfId="1" applyNumberFormat="1" applyFont="1" applyFill="1" applyBorder="1" applyAlignment="1">
      <alignment horizontal="right"/>
    </xf>
    <xf numFmtId="0" fontId="4" fillId="0" borderId="0" xfId="0" applyFont="1" applyAlignment="1">
      <alignment horizontal="left" wrapText="1" indent="2"/>
    </xf>
    <xf numFmtId="165" fontId="4" fillId="0" borderId="0" xfId="1" applyNumberFormat="1" applyFont="1"/>
    <xf numFmtId="0" fontId="2" fillId="0" borderId="0" xfId="0" applyFont="1" applyAlignment="1">
      <alignment horizontal="left" indent="1"/>
    </xf>
    <xf numFmtId="165" fontId="4" fillId="0" borderId="0" xfId="1" applyNumberFormat="1" applyFont="1" applyFill="1" applyBorder="1"/>
    <xf numFmtId="0" fontId="4" fillId="0" borderId="0" xfId="0" applyFont="1" applyAlignment="1">
      <alignment horizontal="left" indent="2"/>
    </xf>
    <xf numFmtId="3" fontId="2" fillId="0" borderId="0" xfId="0" applyNumberFormat="1" applyFont="1" applyAlignment="1">
      <alignment horizontal="left" indent="1"/>
    </xf>
    <xf numFmtId="3" fontId="4" fillId="0" borderId="0" xfId="0" applyNumberFormat="1" applyFont="1" applyAlignment="1">
      <alignment horizontal="left" indent="2"/>
    </xf>
    <xf numFmtId="0" fontId="4" fillId="0" borderId="0" xfId="0" applyFont="1" applyAlignment="1">
      <alignment vertical="top"/>
    </xf>
  </cellXfs>
  <cellStyles count="2">
    <cellStyle name="Millares 1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do.guajardo\OneDrive%20-%20mincap\2024-ESTUDIOS\ECIA%202023\TABLAS\_Tablas%20Estad&#237;sticas%20Culturales.%20Informe%20Anua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 "/>
      <sheetName val="2.17 "/>
      <sheetName val="2.18 "/>
      <sheetName val="2.19"/>
      <sheetName val="2.20"/>
      <sheetName val="2.21"/>
      <sheetName val="2.22"/>
      <sheetName val="2.23"/>
      <sheetName val="2.24"/>
      <sheetName val="2.25"/>
      <sheetName val="3.1"/>
      <sheetName val="3.2"/>
      <sheetName val="3.3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8.1"/>
      <sheetName val="8.2"/>
      <sheetName val="8.3"/>
      <sheetName val="8.4"/>
      <sheetName val="9.1"/>
      <sheetName val="9.2"/>
      <sheetName val="9.3"/>
      <sheetName val="9.4"/>
      <sheetName val="9.5"/>
      <sheetName val="10.1"/>
      <sheetName val="10.2"/>
      <sheetName val="10.3"/>
      <sheetName val="10.4"/>
      <sheetName val="10.5"/>
      <sheetName val="10.6"/>
      <sheetName val="10.7"/>
      <sheetName val="10.8"/>
      <sheetName val="10.9"/>
      <sheetName val="11.1"/>
      <sheetName val="11.2"/>
      <sheetName val="11.3"/>
      <sheetName val="11.4"/>
      <sheetName val="11.5"/>
      <sheetName val="11.6"/>
      <sheetName val="11.7"/>
      <sheetName val="11.8"/>
      <sheetName val="11.9"/>
      <sheetName val="11.10"/>
      <sheetName val="11.11"/>
      <sheetName val="11.12"/>
      <sheetName val="11.13"/>
      <sheetName val="11.14"/>
      <sheetName val="11.15"/>
      <sheetName val="12.1"/>
      <sheetName val="12.2"/>
      <sheetName val="12.3"/>
      <sheetName val="12.4"/>
      <sheetName val="12.5"/>
      <sheetName val="12.6"/>
      <sheetName val="12.7"/>
      <sheetName val="12.8"/>
      <sheetName val="12.9"/>
      <sheetName val="12.10"/>
      <sheetName val="12.11"/>
      <sheetName val="12.12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4.1"/>
      <sheetName val="14.2"/>
      <sheetName val="14.3"/>
      <sheetName val="14.4"/>
      <sheetName val="14.5"/>
      <sheetName val="14.6"/>
      <sheetName val="14.7"/>
      <sheetName val="14.8"/>
      <sheetName val="14.9"/>
      <sheetName val="14.10"/>
      <sheetName val="14.11"/>
      <sheetName val="14.12"/>
      <sheetName val="15.1"/>
      <sheetName val="15.2"/>
      <sheetName val="15.3"/>
      <sheetName val="15.4"/>
      <sheetName val="15.5"/>
      <sheetName val="15.6"/>
      <sheetName val="15.7"/>
      <sheetName val="15.8"/>
      <sheetName val="15.9"/>
      <sheetName val="15.10"/>
      <sheetName val="15.11"/>
      <sheetName val="15.12"/>
      <sheetName val="15.13"/>
      <sheetName val="15.14"/>
      <sheetName val="16.1"/>
      <sheetName val="16.2"/>
      <sheetName val="16.3"/>
      <sheetName val="16.4"/>
      <sheetName val="16.5"/>
      <sheetName val="16.6"/>
      <sheetName val="16.7"/>
      <sheetName val="16.8"/>
      <sheetName val="16.9"/>
      <sheetName val="16.10"/>
      <sheetName val="16.11"/>
      <sheetName val="16.12"/>
      <sheetName val="16.13"/>
      <sheetName val="17.1"/>
      <sheetName val="17.2"/>
      <sheetName val="17.3"/>
      <sheetName val="18.1"/>
      <sheetName val="18.2"/>
      <sheetName val="18.3"/>
      <sheetName val="18.4"/>
      <sheetName val="18.5"/>
      <sheetName val="18.6"/>
      <sheetName val="18.7"/>
      <sheetName val="18.8"/>
      <sheetName val="18.9"/>
      <sheetName val="18.10"/>
      <sheetName val="18.11"/>
      <sheetName val="18.12"/>
      <sheetName val="18.13"/>
      <sheetName val="18.14"/>
      <sheetName val="18.15"/>
      <sheetName val="18.16"/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20.1"/>
      <sheetName val="20.2"/>
      <sheetName val="20.3"/>
      <sheetName val="20.4"/>
      <sheetName val="20.5"/>
      <sheetName val="20.6"/>
      <sheetName val="20.7"/>
      <sheetName val="20.8"/>
      <sheetName val="20.9"/>
      <sheetName val="20.10"/>
      <sheetName val="20.11"/>
      <sheetName val="20.12"/>
      <sheetName val="20.13"/>
      <sheetName val="20.14"/>
      <sheetName val="20.15"/>
      <sheetName val="20.16"/>
      <sheetName val="20.17"/>
      <sheetName val="20.18"/>
      <sheetName val="20.19"/>
      <sheetName val="20.20"/>
      <sheetName val="20.21"/>
      <sheetName val="20.22"/>
      <sheetName val="20.23"/>
      <sheetName val="20.24"/>
      <sheetName val="20.25"/>
      <sheetName val="20.26"/>
      <sheetName val="20.27"/>
      <sheetName val="20.28"/>
      <sheetName val="20.29"/>
      <sheetName val="20.30"/>
      <sheetName val="20.31"/>
      <sheetName val="20.32"/>
      <sheetName val="20.33"/>
      <sheetName val="20.34"/>
      <sheetName val="20.35"/>
      <sheetName val="20.36"/>
      <sheetName val="20.37"/>
      <sheetName val="20.38"/>
      <sheetName val="20.39"/>
      <sheetName val="20.40"/>
      <sheetName val="20.41"/>
      <sheetName val="20.42"/>
      <sheetName val="20.43"/>
      <sheetName val="20.44"/>
      <sheetName val="20.45"/>
      <sheetName val="20.46"/>
      <sheetName val="20.47"/>
      <sheetName val="21.1"/>
      <sheetName val="21.2"/>
      <sheetName val="21.3"/>
      <sheetName val="21.4"/>
      <sheetName val="21.5"/>
      <sheetName val="21.6"/>
      <sheetName val="21.7"/>
      <sheetName val="21.8"/>
      <sheetName val="21.9"/>
      <sheetName val="21.10"/>
      <sheetName val="21.11"/>
      <sheetName val="21.12"/>
      <sheetName val="22.1"/>
      <sheetName val="22.2"/>
      <sheetName val="22.3"/>
      <sheetName val="22.4"/>
      <sheetName val="22.5"/>
      <sheetName val="22.6"/>
      <sheetName val="22.7"/>
      <sheetName val="22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5"/>
  <dimension ref="A2:S37"/>
  <sheetViews>
    <sheetView tabSelected="1" zoomScaleNormal="100" workbookViewId="0"/>
  </sheetViews>
  <sheetFormatPr baseColWidth="10" defaultColWidth="11.42578125" defaultRowHeight="10.5" x14ac:dyDescent="0.15"/>
  <cols>
    <col min="1" max="1" width="41.85546875" style="2" customWidth="1"/>
    <col min="2" max="2" width="19.28515625" style="2" customWidth="1"/>
    <col min="3" max="3" width="11" style="2" bestFit="1" customWidth="1"/>
    <col min="4" max="4" width="10.7109375" style="2" customWidth="1"/>
    <col min="5" max="5" width="12.85546875" style="2" customWidth="1"/>
    <col min="6" max="6" width="11.85546875" style="2" customWidth="1"/>
    <col min="7" max="8" width="12.85546875" style="2" customWidth="1"/>
    <col min="9" max="9" width="13.85546875" style="2" bestFit="1" customWidth="1"/>
    <col min="10" max="10" width="11.85546875" style="2" customWidth="1"/>
    <col min="11" max="12" width="11.42578125" style="2" customWidth="1"/>
    <col min="13" max="13" width="12.85546875" style="2" customWidth="1"/>
    <col min="14" max="14" width="13.140625" style="2" bestFit="1" customWidth="1"/>
    <col min="15" max="18" width="12.85546875" style="2" customWidth="1"/>
    <col min="19" max="19" width="21.5703125" style="2" customWidth="1"/>
    <col min="20" max="16384" width="11.42578125" style="2"/>
  </cols>
  <sheetData>
    <row r="2" spans="1:19" ht="1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19" x14ac:dyDescent="0.15">
      <c r="A3" s="3"/>
      <c r="B3" s="4"/>
      <c r="C3" s="5"/>
      <c r="D3" s="5"/>
      <c r="E3" s="5"/>
      <c r="F3" s="5"/>
      <c r="G3" s="5"/>
      <c r="H3" s="5"/>
      <c r="I3" s="5"/>
    </row>
    <row r="4" spans="1:19" x14ac:dyDescent="0.15">
      <c r="A4" s="6" t="s">
        <v>1</v>
      </c>
      <c r="B4" s="6" t="s">
        <v>2</v>
      </c>
      <c r="C4" s="7" t="s">
        <v>3</v>
      </c>
      <c r="D4" s="8"/>
      <c r="E4" s="9"/>
      <c r="F4" s="9"/>
      <c r="G4" s="9"/>
      <c r="H4" s="8"/>
      <c r="I4" s="9"/>
      <c r="J4" s="8"/>
      <c r="K4" s="9"/>
      <c r="L4" s="10"/>
      <c r="M4" s="8"/>
      <c r="N4" s="8"/>
      <c r="O4" s="8"/>
      <c r="P4" s="8"/>
      <c r="Q4" s="8"/>
      <c r="R4" s="8"/>
      <c r="S4" s="11"/>
    </row>
    <row r="5" spans="1:19" ht="25.5" customHeight="1" x14ac:dyDescent="0.15">
      <c r="A5" s="12"/>
      <c r="B5" s="12"/>
      <c r="C5" s="13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14" t="s">
        <v>16</v>
      </c>
      <c r="P5" s="14" t="s">
        <v>17</v>
      </c>
      <c r="Q5" s="14" t="s">
        <v>18</v>
      </c>
      <c r="R5" s="14" t="s">
        <v>19</v>
      </c>
      <c r="S5" s="13" t="s">
        <v>20</v>
      </c>
    </row>
    <row r="6" spans="1:19" x14ac:dyDescent="0.15">
      <c r="A6" s="3" t="s">
        <v>21</v>
      </c>
      <c r="B6" s="15">
        <f>SUM(C6:S6)</f>
        <v>968070242.56000018</v>
      </c>
      <c r="C6" s="15">
        <f>C7+C26</f>
        <v>0</v>
      </c>
      <c r="D6" s="15">
        <f t="shared" ref="D6:S6" si="0">D7+D26</f>
        <v>17250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7234752.5000000009</v>
      </c>
      <c r="I6" s="15">
        <f t="shared" si="0"/>
        <v>680758566.57000017</v>
      </c>
      <c r="J6" s="15">
        <f t="shared" si="0"/>
        <v>10500</v>
      </c>
      <c r="K6" s="15">
        <f t="shared" si="0"/>
        <v>0</v>
      </c>
      <c r="L6" s="15">
        <f t="shared" si="0"/>
        <v>0</v>
      </c>
      <c r="M6" s="15">
        <f t="shared" si="0"/>
        <v>354326.87</v>
      </c>
      <c r="N6" s="15">
        <f t="shared" si="0"/>
        <v>3724.09</v>
      </c>
      <c r="O6" s="15">
        <f t="shared" si="0"/>
        <v>105780.89</v>
      </c>
      <c r="P6" s="15">
        <f t="shared" si="0"/>
        <v>1137222.5</v>
      </c>
      <c r="Q6" s="15">
        <f t="shared" si="0"/>
        <v>0</v>
      </c>
      <c r="R6" s="15">
        <f t="shared" si="0"/>
        <v>0</v>
      </c>
      <c r="S6" s="15">
        <f t="shared" si="0"/>
        <v>278448119.13999999</v>
      </c>
    </row>
    <row r="7" spans="1:19" x14ac:dyDescent="0.15">
      <c r="A7" s="16" t="s">
        <v>22</v>
      </c>
      <c r="B7" s="15">
        <f t="shared" ref="B7:B33" si="1">SUM(C7:S7)</f>
        <v>114630554.40000004</v>
      </c>
      <c r="C7" s="15">
        <f>C8+C10+C14+C19+C23</f>
        <v>0</v>
      </c>
      <c r="D7" s="15">
        <f t="shared" ref="D7:S7" si="2">D8+D10+D14+D19+D23</f>
        <v>0</v>
      </c>
      <c r="E7" s="15">
        <f t="shared" si="2"/>
        <v>0</v>
      </c>
      <c r="F7" s="15">
        <f t="shared" si="2"/>
        <v>0</v>
      </c>
      <c r="G7" s="15">
        <f t="shared" si="2"/>
        <v>0</v>
      </c>
      <c r="H7" s="15">
        <f t="shared" si="2"/>
        <v>3814333.37</v>
      </c>
      <c r="I7" s="15">
        <f t="shared" si="2"/>
        <v>109564615.22000003</v>
      </c>
      <c r="J7" s="15">
        <f t="shared" si="2"/>
        <v>7500</v>
      </c>
      <c r="K7" s="15">
        <f t="shared" si="2"/>
        <v>0</v>
      </c>
      <c r="L7" s="15">
        <f t="shared" si="2"/>
        <v>0</v>
      </c>
      <c r="M7" s="15">
        <f t="shared" si="2"/>
        <v>23475</v>
      </c>
      <c r="N7" s="15">
        <f t="shared" si="2"/>
        <v>0</v>
      </c>
      <c r="O7" s="15">
        <f t="shared" si="2"/>
        <v>19842.87</v>
      </c>
      <c r="P7" s="15">
        <f t="shared" si="2"/>
        <v>1034315.9400000001</v>
      </c>
      <c r="Q7" s="15">
        <f t="shared" si="2"/>
        <v>0</v>
      </c>
      <c r="R7" s="15">
        <f t="shared" si="2"/>
        <v>0</v>
      </c>
      <c r="S7" s="15">
        <f t="shared" si="2"/>
        <v>166472</v>
      </c>
    </row>
    <row r="8" spans="1:19" x14ac:dyDescent="0.15">
      <c r="A8" s="17" t="s">
        <v>23</v>
      </c>
      <c r="B8" s="15">
        <f t="shared" si="1"/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</row>
    <row r="9" spans="1:19" x14ac:dyDescent="0.15">
      <c r="A9" s="19" t="s">
        <v>24</v>
      </c>
      <c r="B9" s="15">
        <f t="shared" si="1"/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</row>
    <row r="10" spans="1:19" x14ac:dyDescent="0.15">
      <c r="A10" s="17" t="s">
        <v>25</v>
      </c>
      <c r="B10" s="15">
        <f t="shared" si="1"/>
        <v>4148163.8000000007</v>
      </c>
      <c r="C10" s="15">
        <f>SUM(C11:C13)</f>
        <v>0</v>
      </c>
      <c r="D10" s="15">
        <f t="shared" ref="D10:S10" si="3">SUM(D11:D13)</f>
        <v>0</v>
      </c>
      <c r="E10" s="15">
        <f t="shared" si="3"/>
        <v>0</v>
      </c>
      <c r="F10" s="15">
        <f t="shared" si="3"/>
        <v>0</v>
      </c>
      <c r="G10" s="15">
        <f t="shared" si="3"/>
        <v>0</v>
      </c>
      <c r="H10" s="15">
        <f t="shared" si="3"/>
        <v>164350.37</v>
      </c>
      <c r="I10" s="15">
        <f t="shared" si="3"/>
        <v>3983813.4300000006</v>
      </c>
      <c r="J10" s="15">
        <f t="shared" si="3"/>
        <v>0</v>
      </c>
      <c r="K10" s="15">
        <f t="shared" si="3"/>
        <v>0</v>
      </c>
      <c r="L10" s="15">
        <f t="shared" si="3"/>
        <v>0</v>
      </c>
      <c r="M10" s="15">
        <f t="shared" si="3"/>
        <v>0</v>
      </c>
      <c r="N10" s="15">
        <f t="shared" si="3"/>
        <v>0</v>
      </c>
      <c r="O10" s="15">
        <f t="shared" si="3"/>
        <v>0</v>
      </c>
      <c r="P10" s="15">
        <f t="shared" si="3"/>
        <v>0</v>
      </c>
      <c r="Q10" s="15">
        <f t="shared" si="3"/>
        <v>0</v>
      </c>
      <c r="R10" s="15">
        <f t="shared" si="3"/>
        <v>0</v>
      </c>
      <c r="S10" s="15">
        <f t="shared" si="3"/>
        <v>0</v>
      </c>
    </row>
    <row r="11" spans="1:19" x14ac:dyDescent="0.15">
      <c r="A11" s="19" t="s">
        <v>26</v>
      </c>
      <c r="B11" s="15">
        <f t="shared" si="1"/>
        <v>4148163.8000000007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164350.37</v>
      </c>
      <c r="I11" s="18">
        <v>3983813.4300000006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</row>
    <row r="12" spans="1:19" x14ac:dyDescent="0.15">
      <c r="A12" s="19" t="s">
        <v>27</v>
      </c>
      <c r="B12" s="15">
        <f t="shared" si="1"/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</row>
    <row r="13" spans="1:19" x14ac:dyDescent="0.15">
      <c r="A13" s="19" t="s">
        <v>28</v>
      </c>
      <c r="B13" s="15">
        <f t="shared" si="1"/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</row>
    <row r="14" spans="1:19" x14ac:dyDescent="0.15">
      <c r="A14" s="17" t="s">
        <v>29</v>
      </c>
      <c r="B14" s="15">
        <f t="shared" si="1"/>
        <v>29856607.799999997</v>
      </c>
      <c r="C14" s="15">
        <f>SUM(C15:C18)</f>
        <v>0</v>
      </c>
      <c r="D14" s="15">
        <f t="shared" ref="D14:S14" si="4">SUM(D15:D18)</f>
        <v>0</v>
      </c>
      <c r="E14" s="15">
        <f t="shared" si="4"/>
        <v>0</v>
      </c>
      <c r="F14" s="15">
        <f t="shared" si="4"/>
        <v>0</v>
      </c>
      <c r="G14" s="15">
        <f t="shared" si="4"/>
        <v>0</v>
      </c>
      <c r="H14" s="15">
        <f t="shared" si="4"/>
        <v>3635466.31</v>
      </c>
      <c r="I14" s="15">
        <f t="shared" si="4"/>
        <v>26061946.489999998</v>
      </c>
      <c r="J14" s="15">
        <f t="shared" si="4"/>
        <v>7500</v>
      </c>
      <c r="K14" s="15">
        <f t="shared" si="4"/>
        <v>0</v>
      </c>
      <c r="L14" s="15">
        <f t="shared" si="4"/>
        <v>0</v>
      </c>
      <c r="M14" s="15">
        <f t="shared" si="4"/>
        <v>0</v>
      </c>
      <c r="N14" s="15">
        <f t="shared" si="4"/>
        <v>0</v>
      </c>
      <c r="O14" s="15">
        <f t="shared" si="4"/>
        <v>0</v>
      </c>
      <c r="P14" s="15">
        <f t="shared" si="4"/>
        <v>0</v>
      </c>
      <c r="Q14" s="15">
        <f t="shared" si="4"/>
        <v>0</v>
      </c>
      <c r="R14" s="15">
        <f t="shared" si="4"/>
        <v>0</v>
      </c>
      <c r="S14" s="15">
        <f t="shared" si="4"/>
        <v>151695</v>
      </c>
    </row>
    <row r="15" spans="1:19" x14ac:dyDescent="0.15">
      <c r="A15" s="19" t="s">
        <v>30</v>
      </c>
      <c r="B15" s="15">
        <f t="shared" si="1"/>
        <v>1795400.76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40000</v>
      </c>
      <c r="I15" s="18">
        <v>1755400.76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20">
        <v>0</v>
      </c>
    </row>
    <row r="16" spans="1:19" x14ac:dyDescent="0.15">
      <c r="A16" s="19" t="s">
        <v>31</v>
      </c>
      <c r="B16" s="15">
        <f t="shared" si="1"/>
        <v>24525236.889999997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3595166.31</v>
      </c>
      <c r="I16" s="18">
        <v>20922570.579999998</v>
      </c>
      <c r="J16" s="18">
        <v>7500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20">
        <v>0</v>
      </c>
    </row>
    <row r="17" spans="1:19" x14ac:dyDescent="0.15">
      <c r="A17" s="19" t="s">
        <v>32</v>
      </c>
      <c r="B17" s="15">
        <f t="shared" si="1"/>
        <v>300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300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</row>
    <row r="18" spans="1:19" x14ac:dyDescent="0.15">
      <c r="A18" s="19" t="s">
        <v>33</v>
      </c>
      <c r="B18" s="15">
        <f t="shared" si="1"/>
        <v>3535670.15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3383975.15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20">
        <v>151695</v>
      </c>
    </row>
    <row r="19" spans="1:19" x14ac:dyDescent="0.15">
      <c r="A19" s="21" t="s">
        <v>34</v>
      </c>
      <c r="B19" s="15">
        <f t="shared" si="1"/>
        <v>62153243.800000012</v>
      </c>
      <c r="C19" s="15">
        <f>SUM(C20:C22)</f>
        <v>0</v>
      </c>
      <c r="D19" s="15">
        <f t="shared" ref="D19:S19" si="5">SUM(D20:D22)</f>
        <v>0</v>
      </c>
      <c r="E19" s="15">
        <f t="shared" si="5"/>
        <v>0</v>
      </c>
      <c r="F19" s="15">
        <f t="shared" si="5"/>
        <v>0</v>
      </c>
      <c r="G19" s="15">
        <f t="shared" si="5"/>
        <v>0</v>
      </c>
      <c r="H19" s="15">
        <f t="shared" si="5"/>
        <v>14516.69</v>
      </c>
      <c r="I19" s="15">
        <f t="shared" si="5"/>
        <v>61066159.170000017</v>
      </c>
      <c r="J19" s="15">
        <f t="shared" si="5"/>
        <v>0</v>
      </c>
      <c r="K19" s="15">
        <f t="shared" si="5"/>
        <v>0</v>
      </c>
      <c r="L19" s="15">
        <f t="shared" si="5"/>
        <v>0</v>
      </c>
      <c r="M19" s="15">
        <f t="shared" si="5"/>
        <v>23475</v>
      </c>
      <c r="N19" s="15">
        <f t="shared" si="5"/>
        <v>0</v>
      </c>
      <c r="O19" s="15">
        <f t="shared" si="5"/>
        <v>0</v>
      </c>
      <c r="P19" s="15">
        <f t="shared" si="5"/>
        <v>1034315.9400000001</v>
      </c>
      <c r="Q19" s="15">
        <f t="shared" si="5"/>
        <v>0</v>
      </c>
      <c r="R19" s="15">
        <f t="shared" si="5"/>
        <v>0</v>
      </c>
      <c r="S19" s="15">
        <f t="shared" si="5"/>
        <v>14777</v>
      </c>
    </row>
    <row r="20" spans="1:19" x14ac:dyDescent="0.15">
      <c r="A20" s="19" t="s">
        <v>35</v>
      </c>
      <c r="B20" s="15">
        <f t="shared" si="1"/>
        <v>1836149.29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20">
        <v>14216.69</v>
      </c>
      <c r="I20" s="18">
        <v>1807155.6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14777</v>
      </c>
    </row>
    <row r="21" spans="1:19" x14ac:dyDescent="0.15">
      <c r="A21" s="19" t="s">
        <v>36</v>
      </c>
      <c r="B21" s="15">
        <f t="shared" si="1"/>
        <v>1366762.77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1114357.1300000001</v>
      </c>
      <c r="J21" s="18">
        <v>0</v>
      </c>
      <c r="K21" s="18">
        <v>0</v>
      </c>
      <c r="L21" s="18">
        <v>0</v>
      </c>
      <c r="M21" s="20">
        <v>4475</v>
      </c>
      <c r="N21" s="20">
        <v>0</v>
      </c>
      <c r="O21" s="20">
        <v>0</v>
      </c>
      <c r="P21" s="20">
        <v>247930.64</v>
      </c>
      <c r="Q21" s="20">
        <v>0</v>
      </c>
      <c r="R21" s="20">
        <v>0</v>
      </c>
      <c r="S21" s="20">
        <v>0</v>
      </c>
    </row>
    <row r="22" spans="1:19" x14ac:dyDescent="0.15">
      <c r="A22" s="19" t="s">
        <v>37</v>
      </c>
      <c r="B22" s="15">
        <f t="shared" si="1"/>
        <v>58950331.74000001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300</v>
      </c>
      <c r="I22" s="22">
        <v>58144646.440000013</v>
      </c>
      <c r="J22" s="22">
        <v>0</v>
      </c>
      <c r="K22" s="22">
        <v>0</v>
      </c>
      <c r="L22" s="22">
        <v>0</v>
      </c>
      <c r="M22" s="20">
        <v>19000</v>
      </c>
      <c r="N22" s="20">
        <v>0</v>
      </c>
      <c r="O22" s="20">
        <v>0</v>
      </c>
      <c r="P22" s="20">
        <v>786385.3</v>
      </c>
      <c r="Q22" s="20">
        <v>0</v>
      </c>
      <c r="R22" s="20">
        <v>0</v>
      </c>
      <c r="S22" s="20">
        <v>0</v>
      </c>
    </row>
    <row r="23" spans="1:19" x14ac:dyDescent="0.15">
      <c r="A23" s="17" t="s">
        <v>38</v>
      </c>
      <c r="B23" s="15">
        <f t="shared" si="1"/>
        <v>18472539.000000004</v>
      </c>
      <c r="C23" s="15">
        <f>SUM(C24:C25)</f>
        <v>0</v>
      </c>
      <c r="D23" s="15">
        <f t="shared" ref="D23:S23" si="6">SUM(D24:D25)</f>
        <v>0</v>
      </c>
      <c r="E23" s="15">
        <f t="shared" si="6"/>
        <v>0</v>
      </c>
      <c r="F23" s="15">
        <f t="shared" si="6"/>
        <v>0</v>
      </c>
      <c r="G23" s="15">
        <f t="shared" si="6"/>
        <v>0</v>
      </c>
      <c r="H23" s="15">
        <f t="shared" si="6"/>
        <v>0</v>
      </c>
      <c r="I23" s="15">
        <f t="shared" si="6"/>
        <v>18452696.130000003</v>
      </c>
      <c r="J23" s="15">
        <f t="shared" si="6"/>
        <v>0</v>
      </c>
      <c r="K23" s="15">
        <f t="shared" si="6"/>
        <v>0</v>
      </c>
      <c r="L23" s="15">
        <f t="shared" si="6"/>
        <v>0</v>
      </c>
      <c r="M23" s="15">
        <f t="shared" si="6"/>
        <v>0</v>
      </c>
      <c r="N23" s="15">
        <f t="shared" si="6"/>
        <v>0</v>
      </c>
      <c r="O23" s="15">
        <f t="shared" si="6"/>
        <v>19842.87</v>
      </c>
      <c r="P23" s="15">
        <f t="shared" si="6"/>
        <v>0</v>
      </c>
      <c r="Q23" s="15">
        <f t="shared" si="6"/>
        <v>0</v>
      </c>
      <c r="R23" s="15">
        <f t="shared" si="6"/>
        <v>0</v>
      </c>
      <c r="S23" s="15">
        <f t="shared" si="6"/>
        <v>0</v>
      </c>
    </row>
    <row r="24" spans="1:19" x14ac:dyDescent="0.15">
      <c r="A24" s="19" t="s">
        <v>39</v>
      </c>
      <c r="B24" s="15">
        <f t="shared" si="1"/>
        <v>4914452.9900000012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4894610.120000001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20">
        <v>19842.87</v>
      </c>
      <c r="P24" s="20">
        <v>0</v>
      </c>
      <c r="Q24" s="20">
        <v>0</v>
      </c>
      <c r="R24" s="20">
        <v>0</v>
      </c>
      <c r="S24" s="20">
        <v>0</v>
      </c>
    </row>
    <row r="25" spans="1:19" x14ac:dyDescent="0.15">
      <c r="A25" s="19" t="s">
        <v>40</v>
      </c>
      <c r="B25" s="15">
        <f t="shared" si="1"/>
        <v>13558086.010000002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13558086.010000002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</row>
    <row r="26" spans="1:19" x14ac:dyDescent="0.15">
      <c r="A26" s="16" t="s">
        <v>41</v>
      </c>
      <c r="B26" s="15">
        <f t="shared" si="1"/>
        <v>853439688.16000009</v>
      </c>
      <c r="C26" s="15">
        <f>C27+C29+C31</f>
        <v>0</v>
      </c>
      <c r="D26" s="15">
        <f t="shared" ref="D26:S26" si="7">D27+D29+D31</f>
        <v>17250</v>
      </c>
      <c r="E26" s="15">
        <f t="shared" si="7"/>
        <v>0</v>
      </c>
      <c r="F26" s="15">
        <f t="shared" si="7"/>
        <v>0</v>
      </c>
      <c r="G26" s="15">
        <f t="shared" si="7"/>
        <v>0</v>
      </c>
      <c r="H26" s="15">
        <f t="shared" si="7"/>
        <v>3420419.1300000008</v>
      </c>
      <c r="I26" s="15">
        <f t="shared" si="7"/>
        <v>571193951.35000014</v>
      </c>
      <c r="J26" s="15">
        <f t="shared" si="7"/>
        <v>3000</v>
      </c>
      <c r="K26" s="15">
        <f t="shared" si="7"/>
        <v>0</v>
      </c>
      <c r="L26" s="15">
        <f t="shared" si="7"/>
        <v>0</v>
      </c>
      <c r="M26" s="15">
        <f t="shared" si="7"/>
        <v>330851.87</v>
      </c>
      <c r="N26" s="15">
        <f t="shared" si="7"/>
        <v>3724.09</v>
      </c>
      <c r="O26" s="15">
        <f t="shared" si="7"/>
        <v>85938.02</v>
      </c>
      <c r="P26" s="15">
        <f t="shared" si="7"/>
        <v>102906.56</v>
      </c>
      <c r="Q26" s="15">
        <f t="shared" si="7"/>
        <v>0</v>
      </c>
      <c r="R26" s="15">
        <f t="shared" si="7"/>
        <v>0</v>
      </c>
      <c r="S26" s="15">
        <f t="shared" si="7"/>
        <v>278281647.13999999</v>
      </c>
    </row>
    <row r="27" spans="1:19" x14ac:dyDescent="0.15">
      <c r="A27" s="17" t="s">
        <v>25</v>
      </c>
      <c r="B27" s="15">
        <f t="shared" si="1"/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</row>
    <row r="28" spans="1:19" x14ac:dyDescent="0.15">
      <c r="A28" s="19" t="s">
        <v>26</v>
      </c>
      <c r="B28" s="15">
        <f t="shared" si="1"/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</row>
    <row r="29" spans="1:19" x14ac:dyDescent="0.15">
      <c r="A29" s="21" t="s">
        <v>34</v>
      </c>
      <c r="B29" s="15">
        <f t="shared" si="1"/>
        <v>14524256.209999999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14518756.209999999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5500</v>
      </c>
      <c r="P29" s="15">
        <v>0</v>
      </c>
      <c r="Q29" s="15">
        <v>0</v>
      </c>
      <c r="R29" s="15">
        <v>0</v>
      </c>
      <c r="S29" s="15">
        <v>0</v>
      </c>
    </row>
    <row r="30" spans="1:19" x14ac:dyDescent="0.15">
      <c r="A30" s="23" t="s">
        <v>37</v>
      </c>
      <c r="B30" s="15">
        <f t="shared" si="1"/>
        <v>14524256.209999999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14518756.209999999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20">
        <v>5500</v>
      </c>
      <c r="P30" s="18">
        <v>0</v>
      </c>
      <c r="Q30" s="18">
        <v>0</v>
      </c>
      <c r="R30" s="18">
        <v>0</v>
      </c>
      <c r="S30" s="18">
        <v>0</v>
      </c>
    </row>
    <row r="31" spans="1:19" x14ac:dyDescent="0.15">
      <c r="A31" s="24" t="s">
        <v>38</v>
      </c>
      <c r="B31" s="15">
        <f t="shared" si="1"/>
        <v>838915431.95000005</v>
      </c>
      <c r="C31" s="15">
        <f>SUM(C32:C33)</f>
        <v>0</v>
      </c>
      <c r="D31" s="15">
        <f t="shared" ref="D31:S31" si="8">SUM(D32:D33)</f>
        <v>17250</v>
      </c>
      <c r="E31" s="15">
        <f t="shared" si="8"/>
        <v>0</v>
      </c>
      <c r="F31" s="15">
        <f t="shared" si="8"/>
        <v>0</v>
      </c>
      <c r="G31" s="15">
        <f t="shared" si="8"/>
        <v>0</v>
      </c>
      <c r="H31" s="15">
        <f t="shared" si="8"/>
        <v>3420419.1300000008</v>
      </c>
      <c r="I31" s="15">
        <f t="shared" si="8"/>
        <v>556675195.1400001</v>
      </c>
      <c r="J31" s="15">
        <f t="shared" si="8"/>
        <v>3000</v>
      </c>
      <c r="K31" s="15">
        <f t="shared" si="8"/>
        <v>0</v>
      </c>
      <c r="L31" s="15">
        <f t="shared" si="8"/>
        <v>0</v>
      </c>
      <c r="M31" s="15">
        <f t="shared" si="8"/>
        <v>330851.87</v>
      </c>
      <c r="N31" s="15">
        <f t="shared" si="8"/>
        <v>3724.09</v>
      </c>
      <c r="O31" s="15">
        <f t="shared" si="8"/>
        <v>80438.02</v>
      </c>
      <c r="P31" s="15">
        <f t="shared" si="8"/>
        <v>102906.56</v>
      </c>
      <c r="Q31" s="15">
        <f t="shared" si="8"/>
        <v>0</v>
      </c>
      <c r="R31" s="15">
        <f t="shared" si="8"/>
        <v>0</v>
      </c>
      <c r="S31" s="15">
        <f t="shared" si="8"/>
        <v>278281647.13999999</v>
      </c>
    </row>
    <row r="32" spans="1:19" x14ac:dyDescent="0.15">
      <c r="A32" s="25" t="s">
        <v>39</v>
      </c>
      <c r="B32" s="15">
        <f t="shared" si="1"/>
        <v>13388.47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13388.47</v>
      </c>
      <c r="J32" s="18">
        <v>0</v>
      </c>
      <c r="K32" s="18">
        <v>0</v>
      </c>
      <c r="L32" s="18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</row>
    <row r="33" spans="1:19" x14ac:dyDescent="0.15">
      <c r="A33" s="25" t="s">
        <v>40</v>
      </c>
      <c r="B33" s="15">
        <f t="shared" si="1"/>
        <v>838902043.48000002</v>
      </c>
      <c r="C33" s="18">
        <v>0</v>
      </c>
      <c r="D33" s="20">
        <v>17250</v>
      </c>
      <c r="E33" s="18">
        <v>0</v>
      </c>
      <c r="F33" s="18">
        <v>0</v>
      </c>
      <c r="G33" s="18">
        <v>0</v>
      </c>
      <c r="H33" s="20">
        <v>3420419.1300000008</v>
      </c>
      <c r="I33" s="18">
        <v>556661806.67000008</v>
      </c>
      <c r="J33" s="20">
        <v>3000</v>
      </c>
      <c r="K33" s="18">
        <v>0</v>
      </c>
      <c r="L33" s="18">
        <v>0</v>
      </c>
      <c r="M33" s="20">
        <v>330851.87</v>
      </c>
      <c r="N33" s="20">
        <v>3724.09</v>
      </c>
      <c r="O33" s="20">
        <v>80438.02</v>
      </c>
      <c r="P33" s="20">
        <v>102906.56</v>
      </c>
      <c r="Q33" s="20">
        <v>0</v>
      </c>
      <c r="R33" s="20">
        <v>0</v>
      </c>
      <c r="S33" s="20">
        <v>278281647.13999999</v>
      </c>
    </row>
    <row r="35" spans="1:19" x14ac:dyDescent="0.15">
      <c r="A35" s="26" t="s">
        <v>42</v>
      </c>
      <c r="B35" s="26"/>
      <c r="C35" s="26"/>
      <c r="D35" s="26"/>
      <c r="E35" s="26"/>
      <c r="F35" s="26"/>
      <c r="G35" s="26"/>
      <c r="H35" s="26"/>
      <c r="I35" s="26"/>
    </row>
    <row r="36" spans="1:19" x14ac:dyDescent="0.15">
      <c r="A36" s="26" t="s">
        <v>43</v>
      </c>
      <c r="B36" s="26"/>
      <c r="C36" s="26"/>
      <c r="D36" s="26"/>
      <c r="E36" s="26"/>
      <c r="F36" s="26"/>
      <c r="G36" s="26"/>
      <c r="H36" s="26"/>
      <c r="I36" s="26"/>
    </row>
    <row r="37" spans="1:19" x14ac:dyDescent="0.15">
      <c r="A37" s="26" t="s">
        <v>44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72B58A08C28D4784E05B0C2786FB9E" ma:contentTypeVersion="18" ma:contentTypeDescription="Crear nuevo documento." ma:contentTypeScope="" ma:versionID="0bc57d5e1b5321f4b52d7c3b9484e351">
  <xsd:schema xmlns:xsd="http://www.w3.org/2001/XMLSchema" xmlns:xs="http://www.w3.org/2001/XMLSchema" xmlns:p="http://schemas.microsoft.com/office/2006/metadata/properties" xmlns:ns3="b13776a7-40bb-4e36-bfa7-cbc07753b8d5" xmlns:ns4="3ca4516b-1db6-4f7e-8d46-0264e9e059ff" targetNamespace="http://schemas.microsoft.com/office/2006/metadata/properties" ma:root="true" ma:fieldsID="7870b2e9cada7fc631bc6b39980de8f1" ns3:_="" ns4:_="">
    <xsd:import namespace="b13776a7-40bb-4e36-bfa7-cbc07753b8d5"/>
    <xsd:import namespace="3ca4516b-1db6-4f7e-8d46-0264e9e059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776a7-40bb-4e36-bfa7-cbc07753b8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4516b-1db6-4f7e-8d46-0264e9e059f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13776a7-40bb-4e36-bfa7-cbc07753b8d5" xsi:nil="true"/>
  </documentManagement>
</p:properties>
</file>

<file path=customXml/itemProps1.xml><?xml version="1.0" encoding="utf-8"?>
<ds:datastoreItem xmlns:ds="http://schemas.openxmlformats.org/officeDocument/2006/customXml" ds:itemID="{20C2FF3D-8574-4F7C-BB75-6B727687D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3776a7-40bb-4e36-bfa7-cbc07753b8d5"/>
    <ds:schemaRef ds:uri="3ca4516b-1db6-4f7e-8d46-0264e9e05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115B4C-0DE6-45E6-AE62-03E1FCB017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2C7B92-CD3C-4AAA-BCFA-FD24125A38D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3ca4516b-1db6-4f7e-8d46-0264e9e059ff"/>
    <ds:schemaRef ds:uri="http://purl.org/dc/elements/1.1/"/>
    <ds:schemaRef ds:uri="b13776a7-40bb-4e36-bfa7-cbc07753b8d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Guajardo S.</dc:creator>
  <cp:lastModifiedBy>Aldo Guajardo S.</cp:lastModifiedBy>
  <dcterms:created xsi:type="dcterms:W3CDTF">2025-02-26T14:42:47Z</dcterms:created>
  <dcterms:modified xsi:type="dcterms:W3CDTF">2025-02-26T14:42:51Z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0x0101009872B58A08C28D4784E05B0C2786FB9E</vt:lpwstr>
  </property>
</Properties>
</file>